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Operations Branch\OGM\07_Chris\1_LOCAL JURISDICTION ACCESS GRANTS\"/>
    </mc:Choice>
  </mc:AlternateContent>
  <xr:revisionPtr revIDLastSave="0" documentId="8_{6B7DDFFB-84CE-4A8B-A7E5-96E6EEF92DF3}" xr6:coauthVersionLast="47" xr6:coauthVersionMax="47" xr10:uidLastSave="{00000000-0000-0000-0000-000000000000}"/>
  <bookViews>
    <workbookView xWindow="28680" yWindow="-120" windowWidth="29040" windowHeight="15840" tabRatio="802" firstSheet="7" activeTab="7" xr2:uid="{25F01790-6091-4B1F-B69F-BE4082C8C6CE}"/>
  </bookViews>
  <sheets>
    <sheet name="Start Here" sheetId="1" r:id="rId1"/>
    <sheet name="DCC Biannual Report Checklist" sheetId="28" r:id="rId2"/>
    <sheet name="DCC-2615 Instructions" sheetId="30" r:id="rId3"/>
    <sheet name="DCC-2615 Goals &amp; Deliverables" sheetId="22" r:id="rId4"/>
    <sheet name="DCC-2616 Equity Deliverables" sheetId="32" r:id="rId5"/>
    <sheet name="DCC-2637 Instructions" sheetId="24" r:id="rId6"/>
    <sheet name="DCC-2637 Cost Categories" sheetId="25" r:id="rId7"/>
    <sheet name="DCC-2637 Budget Worksheet" sheetId="26" r:id="rId8"/>
    <sheet name="DCC-2637 Budget Worksheet Exmpl" sheetId="27"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 i="26" l="1"/>
  <c r="Q28" i="26"/>
  <c r="T21" i="26"/>
  <c r="T20" i="26"/>
  <c r="T13" i="26"/>
  <c r="T14" i="26"/>
  <c r="T15" i="26"/>
  <c r="T16" i="26"/>
  <c r="T17" i="26"/>
  <c r="T18" i="26"/>
  <c r="T19" i="26"/>
  <c r="T11" i="26"/>
  <c r="U12" i="26"/>
  <c r="Q75" i="26" l="1"/>
  <c r="N61" i="26"/>
  <c r="J60" i="26"/>
  <c r="N60" i="26"/>
  <c r="R61" i="26"/>
  <c r="R59" i="26"/>
  <c r="R60" i="26"/>
  <c r="R62" i="26"/>
  <c r="R63" i="26"/>
  <c r="R64" i="26"/>
  <c r="R65" i="26"/>
  <c r="R66" i="26"/>
  <c r="R58" i="26"/>
  <c r="N59" i="26"/>
  <c r="N62" i="26"/>
  <c r="N63" i="26"/>
  <c r="N64" i="26"/>
  <c r="N65" i="26"/>
  <c r="N66" i="26"/>
  <c r="N58" i="26"/>
  <c r="J59" i="26"/>
  <c r="J61" i="26"/>
  <c r="J62" i="26"/>
  <c r="J63" i="26"/>
  <c r="J64" i="26"/>
  <c r="J65" i="26"/>
  <c r="J66" i="26"/>
  <c r="J58" i="26"/>
  <c r="F59" i="26"/>
  <c r="I27" i="26"/>
  <c r="Q79" i="26" l="1"/>
  <c r="T65" i="26"/>
  <c r="R46" i="26"/>
  <c r="Q44" i="26"/>
  <c r="U18" i="26"/>
  <c r="U20" i="26"/>
  <c r="T10" i="26"/>
  <c r="G88" i="26"/>
  <c r="G20" i="26"/>
  <c r="Q77" i="26" l="1"/>
  <c r="Q78" i="26"/>
  <c r="Q50" i="26"/>
  <c r="Q48" i="26"/>
  <c r="Q49" i="26"/>
  <c r="N11" i="26"/>
  <c r="L47" i="26"/>
  <c r="R51" i="26"/>
  <c r="P51" i="26"/>
  <c r="M51" i="26"/>
  <c r="J51" i="26"/>
  <c r="G51" i="26"/>
  <c r="L50" i="26"/>
  <c r="R47" i="26"/>
  <c r="R48" i="26"/>
  <c r="R49" i="26"/>
  <c r="R50" i="26"/>
  <c r="O47" i="26"/>
  <c r="O48" i="26"/>
  <c r="O49" i="26"/>
  <c r="O50" i="26"/>
  <c r="O46" i="26"/>
  <c r="L48" i="26"/>
  <c r="L49" i="26"/>
  <c r="I47" i="26"/>
  <c r="Q47" i="26" s="1"/>
  <c r="I48" i="26"/>
  <c r="I49" i="26"/>
  <c r="I50" i="26"/>
  <c r="L27" i="26" l="1"/>
  <c r="O40" i="26"/>
  <c r="O34" i="26"/>
  <c r="O29" i="26"/>
  <c r="U14" i="26"/>
  <c r="U11" i="26"/>
  <c r="U10" i="26"/>
  <c r="I38" i="26"/>
  <c r="R33" i="26" l="1"/>
  <c r="R27" i="26"/>
  <c r="R28" i="26"/>
  <c r="R29" i="26"/>
  <c r="R30" i="26"/>
  <c r="R31" i="26"/>
  <c r="R32" i="26"/>
  <c r="R34" i="26"/>
  <c r="R35" i="26"/>
  <c r="R36" i="26"/>
  <c r="R37" i="26"/>
  <c r="R39" i="26"/>
  <c r="R40" i="26"/>
  <c r="R41" i="26"/>
  <c r="R42" i="26"/>
  <c r="R43" i="26"/>
  <c r="R44" i="26"/>
  <c r="R45" i="26"/>
  <c r="S67" i="26"/>
  <c r="R75" i="26"/>
  <c r="O81" i="26"/>
  <c r="O82" i="26"/>
  <c r="O75" i="26"/>
  <c r="O76" i="26"/>
  <c r="O77" i="26"/>
  <c r="O78" i="26"/>
  <c r="O79" i="26"/>
  <c r="O80" i="26"/>
  <c r="L75" i="26"/>
  <c r="L76" i="26"/>
  <c r="L77" i="26"/>
  <c r="L78" i="26"/>
  <c r="L79" i="26"/>
  <c r="L80" i="26"/>
  <c r="L81" i="26"/>
  <c r="L82" i="26"/>
  <c r="L74" i="26"/>
  <c r="I76" i="26"/>
  <c r="I81" i="26"/>
  <c r="I77" i="26"/>
  <c r="I75" i="26"/>
  <c r="I78" i="26"/>
  <c r="I79" i="26"/>
  <c r="I80" i="26"/>
  <c r="I82" i="26"/>
  <c r="I74" i="26"/>
  <c r="F82" i="26"/>
  <c r="F81" i="26"/>
  <c r="F80" i="26"/>
  <c r="F79" i="26"/>
  <c r="F78" i="26"/>
  <c r="F77" i="26"/>
  <c r="F76" i="26"/>
  <c r="F75" i="26"/>
  <c r="F74" i="26"/>
  <c r="U61" i="26"/>
  <c r="U62" i="26"/>
  <c r="U63" i="26"/>
  <c r="U64" i="26"/>
  <c r="U65" i="26"/>
  <c r="U66" i="26"/>
  <c r="U58" i="26"/>
  <c r="P67" i="26"/>
  <c r="O67" i="26"/>
  <c r="L67" i="26"/>
  <c r="H67" i="26"/>
  <c r="G67" i="26"/>
  <c r="N57" i="26"/>
  <c r="J57" i="26"/>
  <c r="I46" i="26"/>
  <c r="I45" i="26"/>
  <c r="I44" i="26"/>
  <c r="I43" i="26"/>
  <c r="I42" i="26"/>
  <c r="I41" i="26"/>
  <c r="I40" i="26"/>
  <c r="I39" i="26"/>
  <c r="I37" i="26"/>
  <c r="I36" i="26"/>
  <c r="I35" i="26"/>
  <c r="I34" i="26"/>
  <c r="I33" i="26"/>
  <c r="I32" i="26"/>
  <c r="I31" i="26"/>
  <c r="I30" i="26"/>
  <c r="I29" i="26"/>
  <c r="I28" i="26"/>
  <c r="N10" i="26"/>
  <c r="J12" i="26"/>
  <c r="J13" i="26"/>
  <c r="J14" i="26"/>
  <c r="J15" i="26"/>
  <c r="J16" i="26"/>
  <c r="J17" i="26"/>
  <c r="J18" i="26"/>
  <c r="J19" i="26"/>
  <c r="J11" i="26"/>
  <c r="U13" i="26"/>
  <c r="L83" i="26" l="1"/>
  <c r="J67" i="26"/>
  <c r="N67" i="26"/>
  <c r="I51" i="26"/>
  <c r="S20" i="26"/>
  <c r="R19" i="26"/>
  <c r="R18" i="26"/>
  <c r="R17" i="26"/>
  <c r="R16" i="26"/>
  <c r="R15" i="26"/>
  <c r="R14" i="26"/>
  <c r="R13" i="26"/>
  <c r="R12" i="26"/>
  <c r="R11" i="26"/>
  <c r="K20" i="26"/>
  <c r="R20" i="26" l="1"/>
  <c r="R76" i="26"/>
  <c r="R77" i="26"/>
  <c r="R79" i="26"/>
  <c r="R80" i="26"/>
  <c r="R81" i="26"/>
  <c r="R82" i="26"/>
  <c r="Q80" i="26"/>
  <c r="O74" i="26"/>
  <c r="R78" i="26"/>
  <c r="I73" i="26"/>
  <c r="R74" i="26"/>
  <c r="U60" i="26"/>
  <c r="F66" i="26"/>
  <c r="F65" i="26"/>
  <c r="F64" i="26"/>
  <c r="F63" i="26"/>
  <c r="F62" i="26"/>
  <c r="F61" i="26"/>
  <c r="F60" i="26"/>
  <c r="F58" i="26"/>
  <c r="O45" i="26"/>
  <c r="O44" i="26"/>
  <c r="O43" i="26"/>
  <c r="O42" i="26"/>
  <c r="O41" i="26"/>
  <c r="O39" i="26"/>
  <c r="O38" i="26"/>
  <c r="O37" i="26"/>
  <c r="O36" i="26"/>
  <c r="O35" i="26"/>
  <c r="O33" i="26"/>
  <c r="O31" i="26"/>
  <c r="O30" i="26"/>
  <c r="O28" i="26"/>
  <c r="O27" i="26"/>
  <c r="L46" i="26"/>
  <c r="L45" i="26"/>
  <c r="L44" i="26"/>
  <c r="L43" i="26"/>
  <c r="L42" i="26"/>
  <c r="L41" i="26"/>
  <c r="L40" i="26"/>
  <c r="L39" i="26"/>
  <c r="L38" i="26"/>
  <c r="L37" i="26"/>
  <c r="L36" i="26"/>
  <c r="L35" i="26"/>
  <c r="L34" i="26"/>
  <c r="L33" i="26"/>
  <c r="L32" i="26"/>
  <c r="L31" i="26"/>
  <c r="L30" i="26"/>
  <c r="L29" i="26"/>
  <c r="L28" i="26"/>
  <c r="R38" i="26"/>
  <c r="R52" i="26" s="1"/>
  <c r="F36" i="26"/>
  <c r="F37" i="26"/>
  <c r="F38" i="26"/>
  <c r="F39" i="26"/>
  <c r="F40" i="26"/>
  <c r="F41" i="26"/>
  <c r="F42" i="26"/>
  <c r="F43" i="26"/>
  <c r="Q43" i="26" s="1"/>
  <c r="F44" i="26"/>
  <c r="F45" i="26"/>
  <c r="F46" i="26"/>
  <c r="F35" i="26"/>
  <c r="F33" i="26"/>
  <c r="O32" i="26"/>
  <c r="F34" i="26"/>
  <c r="U17" i="26"/>
  <c r="U19" i="26"/>
  <c r="U16" i="26"/>
  <c r="U15" i="26"/>
  <c r="O51" i="26" l="1"/>
  <c r="L51" i="26"/>
  <c r="Q40" i="26"/>
  <c r="Q33" i="26"/>
  <c r="Q39" i="26"/>
  <c r="R67" i="26"/>
  <c r="T67" i="26" s="1"/>
  <c r="Q41" i="26"/>
  <c r="R84" i="26"/>
  <c r="U59" i="26"/>
  <c r="K67" i="26"/>
  <c r="Q42" i="26"/>
  <c r="Q46" i="26"/>
  <c r="Q38" i="26"/>
  <c r="Q34" i="26"/>
  <c r="Q35" i="26"/>
  <c r="Q45" i="26"/>
  <c r="Q37" i="26"/>
  <c r="Q27" i="26"/>
  <c r="Q36" i="26"/>
  <c r="T58" i="26"/>
  <c r="F67" i="26"/>
  <c r="T66" i="26"/>
  <c r="O88" i="26" l="1"/>
  <c r="U67" i="26"/>
  <c r="U68" i="26"/>
  <c r="R90" i="26" s="1"/>
  <c r="F11" i="27"/>
  <c r="T11" i="27" s="1"/>
  <c r="O32" i="27"/>
  <c r="O33" i="27"/>
  <c r="R32" i="27"/>
  <c r="R33" i="27"/>
  <c r="R34" i="27"/>
  <c r="R63" i="27"/>
  <c r="R64" i="27"/>
  <c r="Q63" i="27"/>
  <c r="Q64" i="27"/>
  <c r="R67" i="27"/>
  <c r="O67" i="27"/>
  <c r="L67" i="27"/>
  <c r="I67" i="27"/>
  <c r="F67" i="27"/>
  <c r="Q67" i="27" s="1"/>
  <c r="R66" i="27"/>
  <c r="R69" i="27" s="1"/>
  <c r="O66" i="27"/>
  <c r="L66" i="27"/>
  <c r="I66" i="27"/>
  <c r="F66" i="27"/>
  <c r="Q66" i="27" s="1"/>
  <c r="R65" i="27"/>
  <c r="O65" i="27"/>
  <c r="O68" i="27" s="1"/>
  <c r="L65" i="27"/>
  <c r="I65" i="27"/>
  <c r="Q65" i="27" s="1"/>
  <c r="F65" i="27"/>
  <c r="O64" i="27"/>
  <c r="L64" i="27"/>
  <c r="I64" i="27"/>
  <c r="F64" i="27"/>
  <c r="U55" i="27"/>
  <c r="R55" i="27"/>
  <c r="T55" i="27" s="1"/>
  <c r="N55" i="27"/>
  <c r="J55" i="27"/>
  <c r="F55" i="27"/>
  <c r="U54" i="27"/>
  <c r="R54" i="27"/>
  <c r="N54" i="27"/>
  <c r="J54" i="27"/>
  <c r="F54" i="27"/>
  <c r="T54" i="27" s="1"/>
  <c r="U53" i="27"/>
  <c r="R53" i="27"/>
  <c r="R56" i="27" s="1"/>
  <c r="N53" i="27"/>
  <c r="J53" i="27"/>
  <c r="F53" i="27"/>
  <c r="T53" i="27" s="1"/>
  <c r="U52" i="27"/>
  <c r="R52" i="27"/>
  <c r="N52" i="27"/>
  <c r="J52" i="27"/>
  <c r="F52" i="27"/>
  <c r="T52" i="27" s="1"/>
  <c r="O35" i="27"/>
  <c r="L35" i="27"/>
  <c r="I35" i="27"/>
  <c r="F35" i="27"/>
  <c r="Q35" i="27" s="1"/>
  <c r="Q36" i="27"/>
  <c r="O36" i="27"/>
  <c r="L36" i="27"/>
  <c r="I36" i="27"/>
  <c r="G36" i="27"/>
  <c r="R36" i="27" s="1"/>
  <c r="F36" i="27"/>
  <c r="O40" i="27"/>
  <c r="Q40" i="27" s="1"/>
  <c r="L40" i="27"/>
  <c r="I40" i="27"/>
  <c r="F40" i="27"/>
  <c r="G40" i="27" s="1"/>
  <c r="R40" i="27" s="1"/>
  <c r="O39" i="27"/>
  <c r="L39" i="27"/>
  <c r="I39" i="27"/>
  <c r="F39" i="27"/>
  <c r="Q39" i="27" s="1"/>
  <c r="O38" i="27"/>
  <c r="L38" i="27"/>
  <c r="I38" i="27"/>
  <c r="F38" i="27"/>
  <c r="Q38" i="27" s="1"/>
  <c r="O37" i="27"/>
  <c r="L37" i="27"/>
  <c r="I37" i="27"/>
  <c r="F37" i="27"/>
  <c r="G37" i="27" s="1"/>
  <c r="R37" i="27" s="1"/>
  <c r="U24" i="27"/>
  <c r="R24" i="27"/>
  <c r="N24" i="27"/>
  <c r="J24" i="27"/>
  <c r="F24" i="27"/>
  <c r="T24" i="27" s="1"/>
  <c r="U23" i="27"/>
  <c r="T23" i="27"/>
  <c r="R23" i="27"/>
  <c r="N23" i="27"/>
  <c r="J23" i="27"/>
  <c r="F23" i="27"/>
  <c r="U22" i="27"/>
  <c r="R22" i="27"/>
  <c r="N22" i="27"/>
  <c r="J22" i="27"/>
  <c r="F22" i="27"/>
  <c r="T22" i="27" s="1"/>
  <c r="U21" i="27"/>
  <c r="R21" i="27"/>
  <c r="N21" i="27"/>
  <c r="J21" i="27"/>
  <c r="F21" i="27"/>
  <c r="T21" i="27" s="1"/>
  <c r="U20" i="27"/>
  <c r="T20" i="27"/>
  <c r="R20" i="27"/>
  <c r="N20" i="27"/>
  <c r="J20" i="27"/>
  <c r="F20" i="27"/>
  <c r="U19" i="27"/>
  <c r="T19" i="27"/>
  <c r="R19" i="27"/>
  <c r="N19" i="27"/>
  <c r="J19" i="27"/>
  <c r="F19" i="27"/>
  <c r="U18" i="27"/>
  <c r="R18" i="27"/>
  <c r="N18" i="27"/>
  <c r="J18" i="27"/>
  <c r="F18" i="27"/>
  <c r="T18" i="27" s="1"/>
  <c r="U17" i="27"/>
  <c r="R17" i="27"/>
  <c r="N17" i="27"/>
  <c r="J17" i="27"/>
  <c r="F17" i="27"/>
  <c r="T17" i="27" s="1"/>
  <c r="U16" i="27"/>
  <c r="T16" i="27"/>
  <c r="R16" i="27"/>
  <c r="N16" i="27"/>
  <c r="J16" i="27"/>
  <c r="F16" i="27"/>
  <c r="U15" i="27"/>
  <c r="T15" i="27"/>
  <c r="R15" i="27"/>
  <c r="N15" i="27"/>
  <c r="J15" i="27"/>
  <c r="F15" i="27"/>
  <c r="U14" i="27"/>
  <c r="R14" i="27"/>
  <c r="N14" i="27"/>
  <c r="J14" i="27"/>
  <c r="F14" i="27"/>
  <c r="T14" i="27" s="1"/>
  <c r="U13" i="27"/>
  <c r="R13" i="27"/>
  <c r="N13" i="27"/>
  <c r="J13" i="27"/>
  <c r="F13" i="27"/>
  <c r="T13" i="27" s="1"/>
  <c r="U12" i="27"/>
  <c r="T12" i="27"/>
  <c r="R12" i="27"/>
  <c r="N12" i="27"/>
  <c r="J12" i="27"/>
  <c r="F12" i="27"/>
  <c r="U11" i="27"/>
  <c r="R11" i="27"/>
  <c r="N11" i="27"/>
  <c r="J11" i="27"/>
  <c r="G83" i="26"/>
  <c r="F29" i="26"/>
  <c r="F11" i="26"/>
  <c r="F12" i="26"/>
  <c r="F13" i="26"/>
  <c r="F14" i="26"/>
  <c r="F15" i="26"/>
  <c r="F16" i="26"/>
  <c r="F17" i="26"/>
  <c r="F18" i="26"/>
  <c r="F19" i="26"/>
  <c r="U10" i="27"/>
  <c r="F32" i="26"/>
  <c r="Q32" i="26" s="1"/>
  <c r="F31" i="26"/>
  <c r="Q31" i="26" s="1"/>
  <c r="F30" i="26"/>
  <c r="Q30" i="26" s="1"/>
  <c r="P83" i="26"/>
  <c r="P88" i="26" s="1"/>
  <c r="M83" i="26"/>
  <c r="Q82" i="26"/>
  <c r="Q76" i="26"/>
  <c r="R73" i="26"/>
  <c r="Q73" i="26"/>
  <c r="O73" i="26"/>
  <c r="L73" i="26"/>
  <c r="F73" i="26"/>
  <c r="U57" i="26"/>
  <c r="T57" i="26"/>
  <c r="R57" i="26"/>
  <c r="F57" i="26"/>
  <c r="R26" i="26"/>
  <c r="Q26" i="26"/>
  <c r="O26" i="26"/>
  <c r="L26" i="26"/>
  <c r="I26" i="26"/>
  <c r="F26" i="26"/>
  <c r="R10" i="26"/>
  <c r="J10" i="26"/>
  <c r="F10" i="26"/>
  <c r="P68" i="27"/>
  <c r="M68" i="27"/>
  <c r="L68" i="27"/>
  <c r="F68" i="27"/>
  <c r="I63" i="27"/>
  <c r="J63" i="27" s="1"/>
  <c r="J68" i="27" s="1"/>
  <c r="F63" i="27"/>
  <c r="G63" i="27" s="1"/>
  <c r="R62" i="27"/>
  <c r="Q62" i="27"/>
  <c r="O62" i="27"/>
  <c r="L62" i="27"/>
  <c r="I62" i="27"/>
  <c r="F62" i="27"/>
  <c r="S56" i="27"/>
  <c r="O56" i="27"/>
  <c r="K56" i="27"/>
  <c r="G56" i="27"/>
  <c r="U51" i="27"/>
  <c r="T51" i="27"/>
  <c r="R51" i="27"/>
  <c r="N51" i="27"/>
  <c r="J51" i="27"/>
  <c r="F51" i="27"/>
  <c r="U50" i="27"/>
  <c r="R50" i="27"/>
  <c r="N50" i="27"/>
  <c r="T50" i="27" s="1"/>
  <c r="J50" i="27"/>
  <c r="F50" i="27"/>
  <c r="U49" i="27"/>
  <c r="R49" i="27"/>
  <c r="N49" i="27"/>
  <c r="J49" i="27"/>
  <c r="F49" i="27"/>
  <c r="T49" i="27" s="1"/>
  <c r="U48" i="27"/>
  <c r="R48" i="27"/>
  <c r="N48" i="27"/>
  <c r="N56" i="27" s="1"/>
  <c r="J48" i="27"/>
  <c r="F48" i="27"/>
  <c r="U47" i="27"/>
  <c r="T47" i="27"/>
  <c r="R47" i="27"/>
  <c r="N47" i="27"/>
  <c r="J47" i="27"/>
  <c r="F47" i="27"/>
  <c r="P41" i="27"/>
  <c r="M41" i="27"/>
  <c r="J41" i="27"/>
  <c r="O34" i="27"/>
  <c r="L34" i="27"/>
  <c r="I34" i="27"/>
  <c r="F34" i="27"/>
  <c r="Q34" i="27" s="1"/>
  <c r="L33" i="27"/>
  <c r="I33" i="27"/>
  <c r="F33" i="27"/>
  <c r="L32" i="27"/>
  <c r="I32" i="27"/>
  <c r="F32" i="27"/>
  <c r="R31" i="27"/>
  <c r="Q31" i="27"/>
  <c r="O31" i="27"/>
  <c r="L31" i="27"/>
  <c r="I31" i="27"/>
  <c r="F31" i="27"/>
  <c r="S25" i="27"/>
  <c r="O25" i="27"/>
  <c r="K25" i="27"/>
  <c r="G25" i="27"/>
  <c r="R10" i="27"/>
  <c r="N10" i="27"/>
  <c r="J10" i="27"/>
  <c r="F10" i="27"/>
  <c r="U9" i="27"/>
  <c r="T9" i="27"/>
  <c r="R9" i="27"/>
  <c r="N9" i="27"/>
  <c r="J9" i="27"/>
  <c r="F9" i="27"/>
  <c r="Q29" i="26" l="1"/>
  <c r="Q52" i="26" s="1"/>
  <c r="F51" i="26"/>
  <c r="Q51" i="26" s="1"/>
  <c r="T10" i="27"/>
  <c r="Q33" i="27"/>
  <c r="I68" i="27"/>
  <c r="U57" i="27"/>
  <c r="R75" i="27" s="1"/>
  <c r="J56" i="27"/>
  <c r="T56" i="27" s="1"/>
  <c r="U56" i="27"/>
  <c r="F56" i="27"/>
  <c r="G35" i="27"/>
  <c r="R35" i="27" s="1"/>
  <c r="Q37" i="27"/>
  <c r="G39" i="27"/>
  <c r="R39" i="27" s="1"/>
  <c r="M73" i="27"/>
  <c r="G38" i="27"/>
  <c r="R38" i="27" s="1"/>
  <c r="F41" i="27"/>
  <c r="Q74" i="26"/>
  <c r="N25" i="27"/>
  <c r="U26" i="27"/>
  <c r="J25" i="27"/>
  <c r="P73" i="27"/>
  <c r="R25" i="27"/>
  <c r="U25" i="27"/>
  <c r="I41" i="27"/>
  <c r="O41" i="27"/>
  <c r="Q32" i="27"/>
  <c r="L41" i="27"/>
  <c r="G41" i="27"/>
  <c r="G73" i="27" s="1"/>
  <c r="T61" i="26"/>
  <c r="T62" i="26"/>
  <c r="J83" i="26"/>
  <c r="J88" i="26" s="1"/>
  <c r="O83" i="26"/>
  <c r="T63" i="26"/>
  <c r="T60" i="26"/>
  <c r="T64" i="26"/>
  <c r="F20" i="26"/>
  <c r="T59" i="26"/>
  <c r="Q68" i="27"/>
  <c r="J73" i="27"/>
  <c r="R68" i="27"/>
  <c r="F25" i="27"/>
  <c r="Q69" i="27"/>
  <c r="T48" i="27"/>
  <c r="T57" i="27" s="1"/>
  <c r="R88" i="26" l="1"/>
  <c r="T68" i="26"/>
  <c r="R83" i="26"/>
  <c r="O73" i="27"/>
  <c r="Q75" i="27"/>
  <c r="R42" i="27"/>
  <c r="R74" i="27" s="1"/>
  <c r="R76" i="27" s="1"/>
  <c r="F83" i="26"/>
  <c r="L73" i="27"/>
  <c r="I73" i="27"/>
  <c r="T26" i="27"/>
  <c r="T25" i="27"/>
  <c r="R41" i="27"/>
  <c r="Q41" i="27"/>
  <c r="Q42" i="27"/>
  <c r="F73" i="27"/>
  <c r="R73" i="27"/>
  <c r="F88" i="26" l="1"/>
  <c r="Q73" i="27"/>
  <c r="Q74" i="27"/>
  <c r="Q76" i="27" s="1"/>
  <c r="O20" i="26" l="1"/>
  <c r="M88" i="26" s="1"/>
  <c r="U21" i="26" l="1"/>
  <c r="R89" i="26" l="1"/>
  <c r="R91" i="26" s="1"/>
  <c r="Q81" i="26"/>
  <c r="Q84" i="26" s="1"/>
  <c r="Q90" i="26" s="1"/>
  <c r="I83" i="26" l="1"/>
  <c r="Q83" i="26" l="1"/>
  <c r="J20" i="26"/>
  <c r="I88" i="26" s="1"/>
  <c r="N12" i="26" l="1"/>
  <c r="N17" i="26"/>
  <c r="N19" i="26"/>
  <c r="N16" i="26"/>
  <c r="N18" i="26"/>
  <c r="N15" i="26"/>
  <c r="N14" i="26"/>
  <c r="N13" i="26"/>
  <c r="N20" i="26" l="1"/>
  <c r="Q91" i="26" l="1"/>
  <c r="Q89" i="26"/>
  <c r="L88" i="26"/>
  <c r="Q88" i="26" s="1"/>
</calcChain>
</file>

<file path=xl/sharedStrings.xml><?xml version="1.0" encoding="utf-8"?>
<sst xmlns="http://schemas.openxmlformats.org/spreadsheetml/2006/main" count="831" uniqueCount="327">
  <si>
    <t>Please Start Here</t>
  </si>
  <si>
    <t>General LJAG Granntee Information</t>
  </si>
  <si>
    <t>Grantee (include Jurisdiction type City, county, or City and County)</t>
  </si>
  <si>
    <t>shJurName</t>
  </si>
  <si>
    <t>Reporting Calendar Year</t>
  </si>
  <si>
    <t>shRepYear</t>
  </si>
  <si>
    <t>Prepared by</t>
  </si>
  <si>
    <t>First Name</t>
  </si>
  <si>
    <t>shFName</t>
  </si>
  <si>
    <t>Last Name</t>
  </si>
  <si>
    <t>shLName</t>
  </si>
  <si>
    <t>Title</t>
  </si>
  <si>
    <t>shTitle</t>
  </si>
  <si>
    <t>Email</t>
  </si>
  <si>
    <t>shEmail</t>
  </si>
  <si>
    <t>Phone</t>
  </si>
  <si>
    <t>shPhone</t>
  </si>
  <si>
    <t>Mailing Address</t>
  </si>
  <si>
    <t>Street Address</t>
  </si>
  <si>
    <t>shAddress</t>
  </si>
  <si>
    <t>City</t>
  </si>
  <si>
    <t>shCity</t>
  </si>
  <si>
    <t>Zipcode</t>
  </si>
  <si>
    <t>shZip</t>
  </si>
  <si>
    <t>Grant Funds</t>
  </si>
  <si>
    <t>Grant Amount</t>
  </si>
  <si>
    <t>Equity Allocation (If applicable)</t>
  </si>
  <si>
    <t>Grant Period</t>
  </si>
  <si>
    <r>
      <t xml:space="preserve">1. DCC BIANNUAL REPORT CHECKLIST 
</t>
    </r>
    <r>
      <rPr>
        <b/>
        <i/>
        <sz val="11"/>
        <rFont val="Arial"/>
        <family val="2"/>
      </rPr>
      <t>(To be completed by Jurisdictions)</t>
    </r>
  </si>
  <si>
    <t>Rev. 01/08/2024</t>
  </si>
  <si>
    <t>Grant Name:</t>
  </si>
  <si>
    <t>1. DCC Contract #:</t>
  </si>
  <si>
    <t>Reporting Period (mm/dd/yy)               from:</t>
  </si>
  <si>
    <t>to:</t>
  </si>
  <si>
    <r>
      <rPr>
        <b/>
        <sz val="10"/>
        <rFont val="Arial"/>
        <family val="2"/>
      </rPr>
      <t>Grants funded by Department of Cannabis Control (DCC):</t>
    </r>
    <r>
      <rPr>
        <b/>
        <sz val="9"/>
        <rFont val="Arial"/>
        <family val="2"/>
      </rPr>
      <t xml:space="preserve">
</t>
    </r>
    <r>
      <rPr>
        <sz val="9"/>
        <rFont val="Arial"/>
        <family val="2"/>
      </rPr>
      <t xml:space="preserve">   Reports are due every 6 months.
   Submit ALL Items for DCC-2615, DCC-2616, and DCC-2637 as required (yellow worksheet tabs).
  </t>
    </r>
  </si>
  <si>
    <r>
      <rPr>
        <b/>
        <i/>
        <sz val="11"/>
        <rFont val="Arial"/>
        <family val="2"/>
      </rPr>
      <t>DCC BIANNUAL Report Forms</t>
    </r>
    <r>
      <rPr>
        <b/>
        <i/>
        <sz val="10"/>
        <rFont val="Arial"/>
        <family val="2"/>
      </rPr>
      <t xml:space="preserve">
Enter check mark if included.</t>
    </r>
  </si>
  <si>
    <t>Form Instructions</t>
  </si>
  <si>
    <r>
      <t>Provide review feedback on each subject that directly involves your jurisdiction. If there are any items of concern or that are worth noting for progress or other reasons, list information and highlight on the report if applicable. Please provide additional backup documentation if needed.</t>
    </r>
    <r>
      <rPr>
        <b/>
        <sz val="9"/>
        <color rgb="FFFF0000"/>
        <rFont val="Arial"/>
        <family val="2"/>
      </rPr>
      <t xml:space="preserve">
 </t>
    </r>
  </si>
  <si>
    <t xml:space="preserve">Please capture raw data of local jurisdiction information on Equity Metrics.
 </t>
  </si>
  <si>
    <r>
      <rPr>
        <sz val="9"/>
        <color rgb="FF000000"/>
        <rFont val="Arial"/>
        <family val="2"/>
      </rPr>
      <t>Complete the actual expenditures for each applicable fiscal year. Ensure all information is accurate for the entire biannual report period. Provide the budget form as an excel file.</t>
    </r>
    <r>
      <rPr>
        <b/>
        <sz val="9"/>
        <color rgb="FFFF0000"/>
        <rFont val="Arial"/>
        <family val="2"/>
      </rPr>
      <t xml:space="preserve"> 
Please provide all required backup documentation.
</t>
    </r>
    <r>
      <rPr>
        <sz val="9"/>
        <color rgb="FF000000"/>
        <rFont val="Arial"/>
        <family val="2"/>
      </rPr>
      <t xml:space="preserve">
Cost Categories
1.	Salary &amp; Benefits
a.	Salary
i.	Signed activity reports including the number of hours allocated to the grant
ii.	Payroll register documenting the name of each employee charged to the grant
iii.	Copies of cancelled checks or other proof of payments (e.g. direct deposits)
b.	Fringe
i.	All invoices for fringe benefits charged to the grant and paid to the provider of the services (e.g. medical, dental, workers compensation, etc.)
2.	Consultants
a.	Consultant Expenses
i.	Consultant agreement
ii.	Invoices
iii.	Copies of cancelled checks or other proof of payments (e.g. direct deposits)
iv.	Documentation substantiating compliance with the jurisdiction’s procurement process
v.	Receipts for approved travel/meal expenses
3.	Equipment
a.	All invoices, purchase orders, cancelled checks, or other method of payment
b.	Evidence that the goods were received
c.	If equipment is leased – a copy of the lease agreement and monthly invoices, service/maintenance contracts, price quotations
d.	Documentation substantiating compliance with the jurisdiction’s procurement process
4.	Supplies
a.	All invoices, purchase orders, cancelled checks, or other method of payment
5.	Training
a.	Staff Travel Expenses
i.	All invoices for travel including meals, mileage logs, gas receipts, airline/train tickets, and any other documents pertaining to the purpose of the trip
ii.	All detailed receipts/invoices for per diem expenses, cancelled checks, or any other method of payment including credit cards
b.	Staff Training Expenses
i.	Copy of training registration form stating cost, date, and attendees
ii.	Hotel bill, and receipt for local travel: taxis, rideshare, car rental, mileage logs
6.	Other Direct Costs
a.	Insurance
i.	All invoices, purchase orders, and cancelled checks or other method of payment
ii.	Description of basis of allocation to the grant
b.	Printing
i.	All invoices, purchase orders, and cancelled checks or other method of payment
ii.	Description of basis of allocation to the grant
c.	Rent
i.	Lease agreement, invoices, and cancelled checks or evidence of any other method of payment
ii.	Description of basis of allocation to the grant
d.	Utilities
i.	All invoices, and cancelled checks or any other method of payment
ii.	Description of basis of allocation to the grant 
e.	Outreach Costs
i.	All invoices, and cancelled checks or any other method of payment
ii.	Copy of outreach document (electronic or physical) showing direct relationship to the program goals, and providing information about the program, who is eligible to receive services, and the jurisdiction’s information 
7.	Indirect Costs
a.	Any documentation substantiating the cost charged to the grant program
b.	Description of basis of allocation to the grant
 </t>
    </r>
  </si>
  <si>
    <t>If any additional information is required, please provide to DCC.</t>
  </si>
  <si>
    <r>
      <rPr>
        <b/>
        <u/>
        <sz val="12"/>
        <color theme="1"/>
        <rFont val="Arial"/>
        <family val="2"/>
      </rPr>
      <t xml:space="preserve">DCC-2615 Worksheet Instructions and Definitions
</t>
    </r>
    <r>
      <rPr>
        <b/>
        <sz val="12"/>
        <color theme="1"/>
        <rFont val="Arial"/>
        <family val="2"/>
      </rPr>
      <t xml:space="preserve">
</t>
    </r>
    <r>
      <rPr>
        <sz val="12"/>
        <color theme="1"/>
        <rFont val="Arial"/>
        <family val="2"/>
      </rPr>
      <t>The form 2615 is designed to capture the goals that will be achieved using the grant funds. The goals should fulfill on the intent of the grant, and inform the statement of work in the grant agreement.  When developing and updating your goals for the biannual report consider the following:</t>
    </r>
    <r>
      <rPr>
        <b/>
        <sz val="12"/>
        <color theme="1"/>
        <rFont val="Arial"/>
        <family val="2"/>
      </rPr>
      <t xml:space="preserve">
Specific</t>
    </r>
    <r>
      <rPr>
        <sz val="12"/>
        <color theme="1"/>
        <rFont val="Arial"/>
        <family val="2"/>
      </rPr>
      <t xml:space="preserve"> –  is the goal clear and easy to understand? Is it written in plain English? Does it delineate who, what, where and how 
</t>
    </r>
    <r>
      <rPr>
        <b/>
        <sz val="12"/>
        <color theme="1"/>
        <rFont val="Arial"/>
        <family val="2"/>
      </rPr>
      <t>Measurable</t>
    </r>
    <r>
      <rPr>
        <sz val="12"/>
        <color theme="1"/>
        <rFont val="Arial"/>
        <family val="2"/>
      </rPr>
      <t xml:space="preserve"> –  are the outcomes associated with the goal measurable? Can they be broken into takes to achieve the  goal?  
</t>
    </r>
    <r>
      <rPr>
        <b/>
        <sz val="12"/>
        <color theme="1"/>
        <rFont val="Arial"/>
        <family val="2"/>
      </rPr>
      <t>Achievable</t>
    </r>
    <r>
      <rPr>
        <sz val="12"/>
        <color theme="1"/>
        <rFont val="Arial"/>
        <family val="2"/>
      </rPr>
      <t xml:space="preserve"> –  can the goal be accomplished within the grant timelines? 
</t>
    </r>
    <r>
      <rPr>
        <b/>
        <sz val="12"/>
        <color theme="1"/>
        <rFont val="Arial"/>
        <family val="2"/>
      </rPr>
      <t>Relevant</t>
    </r>
    <r>
      <rPr>
        <sz val="12"/>
        <color theme="1"/>
        <rFont val="Arial"/>
        <family val="2"/>
      </rPr>
      <t xml:space="preserve"> – will this goal align with the objectives  of the grant and the other goals in the grant agreement?
</t>
    </r>
    <r>
      <rPr>
        <b/>
        <sz val="12"/>
        <color theme="1"/>
        <rFont val="Arial"/>
        <family val="2"/>
      </rPr>
      <t>Time bound</t>
    </r>
    <r>
      <rPr>
        <sz val="12"/>
        <color theme="1"/>
        <rFont val="Arial"/>
        <family val="2"/>
      </rPr>
      <t xml:space="preserve"> – Is there a beginning and end to each of the defined tasks to meet the goal? </t>
    </r>
  </si>
  <si>
    <t xml:space="preserve">Definitions </t>
  </si>
  <si>
    <t>General Instructions</t>
  </si>
  <si>
    <r>
      <t xml:space="preserve">Goal - </t>
    </r>
    <r>
      <rPr>
        <sz val="12"/>
        <color theme="1"/>
        <rFont val="Arial"/>
        <family val="2"/>
      </rPr>
      <t xml:space="preserve">Define the desired outcome (s) you wish to achieve using LJAG funds.
 </t>
    </r>
  </si>
  <si>
    <r>
      <t xml:space="preserve">Outcome(s) - </t>
    </r>
    <r>
      <rPr>
        <sz val="12"/>
        <color theme="1"/>
        <rFont val="Arial"/>
        <family val="2"/>
      </rPr>
      <t>what are the measurable outcomes that must be achieved to meet the goal?</t>
    </r>
  </si>
  <si>
    <r>
      <t xml:space="preserve">Deliverable(s) - </t>
    </r>
    <r>
      <rPr>
        <sz val="12"/>
        <color theme="1"/>
        <rFont val="Arial"/>
        <family val="2"/>
      </rPr>
      <t>what incremental tasks must take place and be achieved to meet the desired outcome?</t>
    </r>
    <r>
      <rPr>
        <b/>
        <sz val="12"/>
        <color theme="1"/>
        <rFont val="Arial"/>
        <family val="2"/>
      </rPr>
      <t xml:space="preserve"> </t>
    </r>
  </si>
  <si>
    <r>
      <t xml:space="preserve">Responsible Party - </t>
    </r>
    <r>
      <rPr>
        <sz val="12"/>
        <color theme="1"/>
        <rFont val="Arial"/>
        <family val="2"/>
      </rPr>
      <t xml:space="preserve">who will be completing the tasks to achieve the deliverables? </t>
    </r>
  </si>
  <si>
    <r>
      <t xml:space="preserve">Budget Line Items -  </t>
    </r>
    <r>
      <rPr>
        <sz val="12"/>
        <color theme="1"/>
        <rFont val="Arial"/>
        <family val="2"/>
      </rPr>
      <t xml:space="preserve">Identify the budget line from the DCC -2637 that will support execution of the deliverable? </t>
    </r>
  </si>
  <si>
    <r>
      <rPr>
        <b/>
        <sz val="12"/>
        <color theme="1"/>
        <rFont val="Arial"/>
        <family val="2"/>
      </rPr>
      <t>Start Dates - Estimated versus actual</t>
    </r>
    <r>
      <rPr>
        <sz val="12"/>
        <color theme="1"/>
        <rFont val="Arial"/>
        <family val="2"/>
      </rPr>
      <t xml:space="preserve"> - when do you expect to start and complete the deliverable </t>
    </r>
  </si>
  <si>
    <r>
      <rPr>
        <b/>
        <sz val="12"/>
        <color theme="1"/>
        <rFont val="Arial"/>
        <family val="2"/>
      </rPr>
      <t xml:space="preserve">Completion Dates - Estimated versus actual </t>
    </r>
    <r>
      <rPr>
        <sz val="12"/>
        <color theme="1"/>
        <rFont val="Arial"/>
        <family val="2"/>
      </rPr>
      <t xml:space="preserve">-  the dates that the deliverable was actually achieved </t>
    </r>
  </si>
  <si>
    <t>EXAMPLE</t>
  </si>
  <si>
    <t>Goal 1: Enhance the current Accela Cannabis Business Permit module to 1) make it more user friendly and efficient for applicants to submit documents to the County for review and 2) improve the County's reporting capabilities on permitting review time lines no later than December 30, 2023</t>
  </si>
  <si>
    <t>Outcome 1: Acella enhancement - improve UX experience and allow for document uploads</t>
  </si>
  <si>
    <t xml:space="preserve">Deliverables </t>
  </si>
  <si>
    <t>Responsible Party Completing the Task</t>
  </si>
  <si>
    <t>Budget Line Items</t>
  </si>
  <si>
    <t>Estimated 
Start Date</t>
  </si>
  <si>
    <t>Actual
Start Date</t>
  </si>
  <si>
    <t>Estimated
Completion Date</t>
  </si>
  <si>
    <t>Actual Completion Date</t>
  </si>
  <si>
    <t>Develop and execute agreement with Accella for cannabis business permit module enhancement.</t>
  </si>
  <si>
    <t xml:space="preserve">Acella Contractual Consultants </t>
  </si>
  <si>
    <t>B2</t>
  </si>
  <si>
    <t>Vendor develops functionality and pushes into production</t>
  </si>
  <si>
    <t xml:space="preserve">Acella </t>
  </si>
  <si>
    <t>County Program staff will create user quick guides for internal staff and permittees</t>
  </si>
  <si>
    <t>Administrator Coordinator II</t>
  </si>
  <si>
    <t>B3</t>
  </si>
  <si>
    <t xml:space="preserve">Outcome 2: Improve reporting capabilities to track county staff permit processing times </t>
  </si>
  <si>
    <t>Acella</t>
  </si>
  <si>
    <t>County Program staff will create standard operating procedures for staff and instructions for managers to pull reports</t>
  </si>
  <si>
    <t xml:space="preserve">DCC-2615 Goals &amp; Deliverables </t>
  </si>
  <si>
    <t xml:space="preserve">Goal 1: </t>
  </si>
  <si>
    <t>Deliverables</t>
  </si>
  <si>
    <t xml:space="preserve"> </t>
  </si>
  <si>
    <t xml:space="preserve">Outcome 2:  </t>
  </si>
  <si>
    <t>Outcome 3</t>
  </si>
  <si>
    <t xml:space="preserve">Goal 2: </t>
  </si>
  <si>
    <t>Outcome 2</t>
  </si>
  <si>
    <t>Goal 3:</t>
  </si>
  <si>
    <t xml:space="preserve">Goal 4:  </t>
  </si>
  <si>
    <t>Outcome 1</t>
  </si>
  <si>
    <t>Goal 5:</t>
  </si>
  <si>
    <t xml:space="preserve">Outcome 1 </t>
  </si>
  <si>
    <t>Goal 6:</t>
  </si>
  <si>
    <t>Goal 7:</t>
  </si>
  <si>
    <t>Goal 8:</t>
  </si>
  <si>
    <t>DCC-2616 Worksheet Instructions and Definitions</t>
  </si>
  <si>
    <r>
      <t xml:space="preserve">The form 2616 is designed to capture the </t>
    </r>
    <r>
      <rPr>
        <b/>
        <sz val="12"/>
        <color theme="1"/>
        <rFont val="Arial"/>
        <family val="2"/>
      </rPr>
      <t>equity goals</t>
    </r>
    <r>
      <rPr>
        <sz val="12"/>
        <color theme="1"/>
        <rFont val="Arial"/>
        <family val="2"/>
      </rPr>
      <t xml:space="preserve"> that will be achieved using the grant funds and </t>
    </r>
    <r>
      <rPr>
        <b/>
        <sz val="12"/>
        <color theme="1"/>
        <rFont val="Arial"/>
        <family val="2"/>
      </rPr>
      <t>equity metrics</t>
    </r>
    <r>
      <rPr>
        <sz val="12"/>
        <color theme="1"/>
        <rFont val="Arial"/>
        <family val="2"/>
      </rPr>
      <t xml:space="preserve"> within your jurisdiction.</t>
    </r>
    <r>
      <rPr>
        <b/>
        <sz val="12"/>
        <color theme="1"/>
        <rFont val="Arial"/>
        <family val="2"/>
      </rPr>
      <t xml:space="preserve"> If your jurisdiction was not awarded equity funding through LJAG, please do not complete this form. </t>
    </r>
    <r>
      <rPr>
        <sz val="12"/>
        <color theme="1"/>
        <rFont val="Arial"/>
        <family val="2"/>
      </rPr>
      <t xml:space="preserve">The equity goals should fulfill on the intent of the grant, and inform the statement of work in the grant agreement.  When developing and updating your goals for the biannual report consider the following:
</t>
    </r>
    <r>
      <rPr>
        <b/>
        <sz val="12"/>
        <color theme="1"/>
        <rFont val="Arial"/>
        <family val="2"/>
      </rPr>
      <t>Specific</t>
    </r>
    <r>
      <rPr>
        <sz val="12"/>
        <color theme="1"/>
        <rFont val="Arial"/>
        <family val="2"/>
      </rPr>
      <t xml:space="preserve"> –  is the goal clear and easy to understand? Is it written in plain English? Does it delineate who, what, where and how 
</t>
    </r>
    <r>
      <rPr>
        <b/>
        <sz val="12"/>
        <color theme="1"/>
        <rFont val="Arial"/>
        <family val="2"/>
      </rPr>
      <t>Measurable</t>
    </r>
    <r>
      <rPr>
        <sz val="12"/>
        <color theme="1"/>
        <rFont val="Arial"/>
        <family val="2"/>
      </rPr>
      <t xml:space="preserve"> –  are the outcomes associated with the goal measurable? Can they be broken into takes to achieve the  goal?  
</t>
    </r>
    <r>
      <rPr>
        <b/>
        <sz val="12"/>
        <color theme="1"/>
        <rFont val="Arial"/>
        <family val="2"/>
      </rPr>
      <t>Achievable</t>
    </r>
    <r>
      <rPr>
        <sz val="12"/>
        <color theme="1"/>
        <rFont val="Arial"/>
        <family val="2"/>
      </rPr>
      <t xml:space="preserve"> –  can the goal be accomplished within the grant timelines? 
</t>
    </r>
    <r>
      <rPr>
        <b/>
        <sz val="12"/>
        <color theme="1"/>
        <rFont val="Arial"/>
        <family val="2"/>
      </rPr>
      <t>Relevant</t>
    </r>
    <r>
      <rPr>
        <sz val="12"/>
        <color theme="1"/>
        <rFont val="Arial"/>
        <family val="2"/>
      </rPr>
      <t xml:space="preserve"> – will this goal align with the objectives  of the grant and the other goals in the grant agreement?
</t>
    </r>
    <r>
      <rPr>
        <b/>
        <sz val="12"/>
        <color theme="1"/>
        <rFont val="Arial"/>
        <family val="2"/>
      </rPr>
      <t>Time bound</t>
    </r>
    <r>
      <rPr>
        <sz val="12"/>
        <color theme="1"/>
        <rFont val="Arial"/>
        <family val="2"/>
      </rPr>
      <t xml:space="preserve"> – Is there a beginning and end to each of the defined tasks to meet the goal?                                                                                                                                                   </t>
    </r>
    <r>
      <rPr>
        <sz val="12"/>
        <color rgb="FFFF0000"/>
        <rFont val="Arial"/>
        <family val="2"/>
      </rPr>
      <t>Please Note*: GO-Biz funds are not equity funds associated with this grant.</t>
    </r>
  </si>
  <si>
    <t>LJAG Equity Funding Amount</t>
  </si>
  <si>
    <t>Equity Outcomes and Deliverables: Direct Grant Programs</t>
  </si>
  <si>
    <t>Develop and execute Direct Grant Program Manual</t>
  </si>
  <si>
    <t>Offices Services Supervisor and Program Director</t>
  </si>
  <si>
    <t>C5, C1, D9</t>
  </si>
  <si>
    <t xml:space="preserve">Develop and execute Direct Grant Program </t>
  </si>
  <si>
    <t>Offices Services Supervisor</t>
  </si>
  <si>
    <t>C5, D9</t>
  </si>
  <si>
    <t>Equity Metrics</t>
  </si>
  <si>
    <t>*If there are additional equity categories, please add columns as needed.</t>
  </si>
  <si>
    <t>Number of unique individuals or cannabis businesses able to apply for a cannabis permit through the equity program in your local jurisdiction. (If jurisdiction does not have a set limit to the number of applications, please indicate "Unlimited.")</t>
  </si>
  <si>
    <t>Number of equity businesses with permit applications in your local jurisdiction</t>
  </si>
  <si>
    <t>Number of equity businesses with local cannabis permits</t>
  </si>
  <si>
    <t xml:space="preserve"> EXAMPLE</t>
  </si>
  <si>
    <t>Number of unique individuals or cannabis businesses able to apply for a cannabis permit through the equity program in your local jurisdiction</t>
  </si>
  <si>
    <t>Budget Worksheet Instructions</t>
  </si>
  <si>
    <t>General Guidance</t>
  </si>
  <si>
    <t>Step 1</t>
  </si>
  <si>
    <t xml:space="preserve">Enter the jurisdiction's name and Total Grant Amount where indicated at the top of the spreadsheet. Complete each section as specified below.   </t>
  </si>
  <si>
    <t>Step 2</t>
  </si>
  <si>
    <t xml:space="preserve">Make sure the budget line items and information provided in this budget spreadsheet match the budget in the current agreement. </t>
  </si>
  <si>
    <t>Step 3</t>
  </si>
  <si>
    <t xml:space="preserve">Complete the actual expenditures for each applicable fiscal year. </t>
  </si>
  <si>
    <t xml:space="preserve">Ensure all information is accurate for the entire biannual report period. </t>
  </si>
  <si>
    <t>Step 5</t>
  </si>
  <si>
    <t>Provide the budget form as an excel file (do not convert to a PDF).</t>
  </si>
  <si>
    <t>Guidance on Budget Worksheet Sections</t>
  </si>
  <si>
    <t>Direct Technical Assistance Costs</t>
  </si>
  <si>
    <t>Direct costs can be identified specifically within a particular project or can be assigned to a project activity  with a high degree of accuracy. Direct costs include, but are not limited to, compensation for employees who work directly on the project, travel, equipment, and supplies necessary to the project.</t>
  </si>
  <si>
    <r>
      <t>Sectio</t>
    </r>
    <r>
      <rPr>
        <b/>
        <sz val="12"/>
        <rFont val="Arial"/>
        <family val="2"/>
      </rPr>
      <t>n A. Direct Technical Assistance Costs -</t>
    </r>
    <r>
      <rPr>
        <b/>
        <sz val="12"/>
        <color theme="1"/>
        <rFont val="Arial"/>
        <family val="2"/>
      </rPr>
      <t xml:space="preserve"> Personnel</t>
    </r>
  </si>
  <si>
    <t>Indicate the jurisdiction's expenses related to personnel that will provide direct technical assistance to address the provisional licensee environmental compliance requirements necessary to transition provisional licensees to annual licenses and the CEQA requirements of the LJAG.</t>
  </si>
  <si>
    <t>Personnel Classifications</t>
  </si>
  <si>
    <t>List the title of the staff member(s).</t>
  </si>
  <si>
    <t>Role in Project</t>
  </si>
  <si>
    <t>Describe their role in the grant program.</t>
  </si>
  <si>
    <t>Annual Salary and Benefits</t>
  </si>
  <si>
    <t xml:space="preserve">Enter the annual salary and benefits (in dollars) for each staff member using only numeric characters. Each fiscal year total should not be greater than the annual salary and benefits total. </t>
  </si>
  <si>
    <t xml:space="preserve">Percentage of Time Per Fiscal Year: </t>
  </si>
  <si>
    <t xml:space="preserve">Enter the full-time equivalent (FTE) percent of time using only numeric characters. For example, for 25 percent enter 0.25; 1.00 equals 100 percent. </t>
  </si>
  <si>
    <t xml:space="preserve">Fiscal Year (FY) Total: </t>
  </si>
  <si>
    <t xml:space="preserve">This is a formula in the spreadsheet that calculates the percentage by the total annual salary and benefits to reflect the dollar amount for the fiscal year. </t>
  </si>
  <si>
    <t xml:space="preserve">Actual Expenditure Total </t>
  </si>
  <si>
    <t xml:space="preserve">Enter the actual expenditures for each applicable Fiscal year covered in the Biannual report period. </t>
  </si>
  <si>
    <t>Total Grant Amount</t>
  </si>
  <si>
    <t>Total Budgeted for the length of the grant.</t>
  </si>
  <si>
    <t>Total Actual Expenditures</t>
  </si>
  <si>
    <t xml:space="preserve">Total of Actual Expenditures for the length of the grant to date. </t>
  </si>
  <si>
    <t xml:space="preserve">*The formula listed in column R should match the total of all section A line items in column R. </t>
  </si>
  <si>
    <r>
      <t>Section B</t>
    </r>
    <r>
      <rPr>
        <b/>
        <sz val="12"/>
        <rFont val="Arial"/>
        <family val="2"/>
      </rPr>
      <t>. Direct Technical Assistance Costs -</t>
    </r>
    <r>
      <rPr>
        <b/>
        <sz val="12"/>
        <color theme="1"/>
        <rFont val="Arial"/>
        <family val="2"/>
      </rPr>
      <t xml:space="preserve"> Other</t>
    </r>
  </si>
  <si>
    <t>Cost Category/ Type or Vendor:</t>
  </si>
  <si>
    <t>Provide the cost category and type of expense or vendor's name (if known) associated with the item. See "Cost Categories" tab for more details.</t>
  </si>
  <si>
    <t>Description:</t>
  </si>
  <si>
    <t>Describe the purpose of the expense/item in the grant program.</t>
  </si>
  <si>
    <t>Amount:</t>
  </si>
  <si>
    <t>Enter the cost of the expense/item.</t>
  </si>
  <si>
    <t>Percentage of Time Per Fiscal Year:</t>
  </si>
  <si>
    <t xml:space="preserve">Enter the percent of expense/item total for that fiscal year using only numeric characters. For example, for 25 percent enter 0.25; 1.00 equals 100 percent.  </t>
  </si>
  <si>
    <t xml:space="preserve">Fiscal Year Total: </t>
  </si>
  <si>
    <t xml:space="preserve">This is a formula in the spreadsheet that calculates the percentage by the total annual cost to reflect the dollar amount for the fiscal year. </t>
  </si>
  <si>
    <t xml:space="preserve">Enter the actual expenditures for each applicable fiscal year covered in the Biannual report period. </t>
  </si>
  <si>
    <t>Indirect / Administrative Assistance Costs</t>
  </si>
  <si>
    <r>
      <t>Indirect costs (also known as “facilities and administrative costs”) are incurred for a common or joint objective that are not identified to a specific project. Typically, indirect costs include, but are not limited to, compensation for executive officers, and administrative and clerical staff, costs of operating and maintaining facilities, general administration expenses (such as supplies that cann</t>
    </r>
    <r>
      <rPr>
        <sz val="12"/>
        <rFont val="Arial"/>
        <family val="2"/>
      </rPr>
      <t>ot be identified specifically with a particular project</t>
    </r>
    <r>
      <rPr>
        <sz val="12"/>
        <color theme="1"/>
        <rFont val="Arial"/>
        <family val="2"/>
      </rPr>
      <t xml:space="preserve">), accounting and personnel services, depreciation, and insurance.  The salaries of administrative and clerical staff should normally be treated as indirect costs. However, direct charging of these costs may be appropriate where all of the following conditions are met:
1. Administrative or clerical services are integral to the project or activity;
2. Costs involved can be specifically identified with the project or activity;
3. Such costs are explicitly included in the approved budget; and,
4. The costs are not also recovered as indirect costs.
</t>
    </r>
  </si>
  <si>
    <t>Section C. Personnel</t>
  </si>
  <si>
    <t>Personnel Classifications:</t>
  </si>
  <si>
    <t>Role in Project:</t>
  </si>
  <si>
    <t>Annual Salary and Benefits:</t>
  </si>
  <si>
    <t>Enter the annual salary and benefits (in dollars) for each staff member using only numeric characters.</t>
  </si>
  <si>
    <t>Percentage of Time Per Fiscal Year (FY):</t>
  </si>
  <si>
    <t xml:space="preserve">Enter the full-time equivalent (FTE) percent of time using only numeric characters. For example, for 25% enter 0.25; 1.00 equals 100 percent. </t>
  </si>
  <si>
    <t xml:space="preserve">This is a formula in the spreadsheet that calculates the percentage by the annual salary and benefits to reflect the dollar amount for the FY. </t>
  </si>
  <si>
    <t>Section D. Other</t>
  </si>
  <si>
    <t>Provide the cost category and type of expense or vendor's name (if known) associated with the item.  See "DCC-2637 Cost Categories" tab for more details.</t>
  </si>
  <si>
    <t xml:space="preserve">Enter the percent of expense/item total for that FY using only numeric characters. For example, for 25% enter 0.25; 1.00 equals 100 percent.  </t>
  </si>
  <si>
    <r>
      <t>This is a formula in the spreadsheet that calculates the perce</t>
    </r>
    <r>
      <rPr>
        <sz val="12"/>
        <rFont val="Arial"/>
        <family val="2"/>
      </rPr>
      <t>ntage of the annual to</t>
    </r>
    <r>
      <rPr>
        <sz val="12"/>
        <color theme="1"/>
        <rFont val="Arial"/>
        <family val="2"/>
      </rPr>
      <t xml:space="preserve"> reflect the dollar amount for the FY. </t>
    </r>
  </si>
  <si>
    <t>Section E. Totals</t>
  </si>
  <si>
    <t xml:space="preserve">Totals listed by Fiscal Year </t>
  </si>
  <si>
    <t xml:space="preserve">Total of all sections (A+B+C+D) by Fiscal year. Each Fiscal year shows a total for the Budgeted amount and the actual expenditures. </t>
  </si>
  <si>
    <t>Direct Technical Assistance Costs (Sections A+B) Total:</t>
  </si>
  <si>
    <t>Total of personnel and other expenses associated with direct technical assistance of the grant program.</t>
  </si>
  <si>
    <t>Indirect/Administrative Assistance Costs (Sections C+D) Total:</t>
  </si>
  <si>
    <t>Total of personnel and other expenses associated with indirect/administrative assistance of the grant program.</t>
  </si>
  <si>
    <t>Total Grant Budget Amount:</t>
  </si>
  <si>
    <t>Total of all line items budgeted for this grant for the entire term of the grant.  This total should match the "Total Grant Amount Requested."</t>
  </si>
  <si>
    <t>Total Grant Expenditures</t>
  </si>
  <si>
    <t xml:space="preserve">Total of Actual Expenditures for all line items to date. </t>
  </si>
  <si>
    <t>Allowable Cost Categories</t>
  </si>
  <si>
    <t>The following are potential "Cost Categories" that  can be identified on the Budget Worksheet:</t>
  </si>
  <si>
    <t>Item</t>
  </si>
  <si>
    <t>Description</t>
  </si>
  <si>
    <t>Contractual/ Consultant Costs (Professional Services)</t>
  </si>
  <si>
    <t>Contractual/consultant costs are the expenses associated with purchasing goods and/or procuring services performed by an individual or organization other than the applicant in the form of a procurement relationship.</t>
  </si>
  <si>
    <t>Equipment (Rented or Leased)</t>
  </si>
  <si>
    <t>May be allowable for rental costs of general purpose equipment. Vehicles may be leased, but not purchased. The lease or rental agreement must terminate at the end of the grant cycle.  </t>
  </si>
  <si>
    <t>Facilities</t>
  </si>
  <si>
    <t>Office space associated with the personnel identified in grant program, both direct and indirect.</t>
  </si>
  <si>
    <t>Information Technology Systems</t>
  </si>
  <si>
    <t xml:space="preserve">Allowable for website development, mobile apps, etc., which are not considered to be information technology systems, if it is necessary to carry out the proposal. </t>
  </si>
  <si>
    <t>Printing and Publications</t>
  </si>
  <si>
    <t xml:space="preserve">Pay the costs of preparing information leaflets, reports, manuals, and publications relating to the project; however, the printing of hard copies is discouraged given the prevalence of electronic/virtual publication means.  </t>
  </si>
  <si>
    <t>Supplies</t>
  </si>
  <si>
    <t xml:space="preserve">All tangible personal property, other than those described as Equipment (less than $5,000), regardless of the length of its useful life.  </t>
  </si>
  <si>
    <t>Training</t>
  </si>
  <si>
    <t xml:space="preserve">When the training is required to meet the objectives of the project or program.  </t>
  </si>
  <si>
    <t>*Allowable costs shall not supplant existing cannabis-related funding.</t>
  </si>
  <si>
    <t xml:space="preserve">Local Jurisdiction Assistance Grant </t>
  </si>
  <si>
    <t>BUDGET FORM</t>
  </si>
  <si>
    <t>Jurisdiction Name:</t>
  </si>
  <si>
    <t>Total Grant Award Amount</t>
  </si>
  <si>
    <t>Total Equity Award Amount</t>
  </si>
  <si>
    <t>A. Direct Technical Assistance Costs - Personnel</t>
  </si>
  <si>
    <t>Personnel that will provide direct technical assistance to support the intent of the grant program.  Include the cost of salary and benefits for time spent working on the grant by the employees of the jurisdiction.</t>
  </si>
  <si>
    <t>TOTAL BUDGET AMOUNT</t>
  </si>
  <si>
    <t>TOTAL GRANT EXPENDITURES</t>
  </si>
  <si>
    <t>Personnel Classification</t>
  </si>
  <si>
    <t>Role in Grant Program</t>
  </si>
  <si>
    <t>Annual Salary &amp; Benefits FY 21-22</t>
  </si>
  <si>
    <t>FY 21-22 
Percentage of Time</t>
  </si>
  <si>
    <t>FY 21-22 
Total</t>
  </si>
  <si>
    <t>FY 21-22 Actual Expenditures</t>
  </si>
  <si>
    <t>Annual Salary &amp; Benefits FY 22-23</t>
  </si>
  <si>
    <t>FY 22-23 
Percentage of Time</t>
  </si>
  <si>
    <t>FY 22-23 
Total</t>
  </si>
  <si>
    <t>FY 22-23 Actual Expenditures</t>
  </si>
  <si>
    <t>Annual Salary &amp; Benefits FY 23-24</t>
  </si>
  <si>
    <t>FY 23-24 
Percentage of Time</t>
  </si>
  <si>
    <t>FY 23-24 
Total</t>
  </si>
  <si>
    <t>FY 23-24 Actual Expenditures</t>
  </si>
  <si>
    <t>Annual Salary &amp; Benefits FY 24-25</t>
  </si>
  <si>
    <t>FY 24-25 
Percentage of Time</t>
  </si>
  <si>
    <t>FY 24-25 
Total</t>
  </si>
  <si>
    <t>FY 24-25 Actual Expenditures</t>
  </si>
  <si>
    <t>Example</t>
  </si>
  <si>
    <t>Local Planner / Position</t>
  </si>
  <si>
    <t>Reviews CEQA documentation provided by applicants.</t>
  </si>
  <si>
    <t>A1</t>
  </si>
  <si>
    <t>A2</t>
  </si>
  <si>
    <t>A3</t>
  </si>
  <si>
    <t>A5</t>
  </si>
  <si>
    <t>A6</t>
  </si>
  <si>
    <t>A7</t>
  </si>
  <si>
    <t>A8</t>
  </si>
  <si>
    <t>A9</t>
  </si>
  <si>
    <t>A13</t>
  </si>
  <si>
    <t>Direct Technical Assistance Costs - Personnel</t>
  </si>
  <si>
    <t>B. Direct Technical Assistance Costs - Other</t>
  </si>
  <si>
    <t xml:space="preserve">Items that provide direct benefits to the intent of the grant program.  </t>
  </si>
  <si>
    <t>Cost Category / Service or Vendor
(if known)</t>
  </si>
  <si>
    <t>Annual Cost</t>
  </si>
  <si>
    <t>FY 21-22 
Percentage of Costs</t>
  </si>
  <si>
    <t>FY 22-23 
Percentage of Costs</t>
  </si>
  <si>
    <t>FY 24-25 
Percentage of Costs</t>
  </si>
  <si>
    <t>Contractual / Environment Consultants</t>
  </si>
  <si>
    <t>Contractor to assist with the development of a PEIR for the county.</t>
  </si>
  <si>
    <t>B1</t>
  </si>
  <si>
    <t>B4</t>
  </si>
  <si>
    <t>B5</t>
  </si>
  <si>
    <t>B6</t>
  </si>
  <si>
    <t>B7</t>
  </si>
  <si>
    <t>B8</t>
  </si>
  <si>
    <t>B9</t>
  </si>
  <si>
    <t>B10</t>
  </si>
  <si>
    <t>B11</t>
  </si>
  <si>
    <t>B12</t>
  </si>
  <si>
    <t>B13</t>
  </si>
  <si>
    <t>B14</t>
  </si>
  <si>
    <t>B15</t>
  </si>
  <si>
    <t>B16</t>
  </si>
  <si>
    <t>B17</t>
  </si>
  <si>
    <t>B18</t>
  </si>
  <si>
    <t>B19</t>
  </si>
  <si>
    <t>B20</t>
  </si>
  <si>
    <t>B21</t>
  </si>
  <si>
    <t>B22</t>
  </si>
  <si>
    <t>B23</t>
  </si>
  <si>
    <t>B24</t>
  </si>
  <si>
    <t>Direct Technical Assistance Costs - Other</t>
  </si>
  <si>
    <t>C. Indirect/Administrative - Personnel</t>
  </si>
  <si>
    <t>To provide or fund administrative assistance to support the intent of the grant program.  Cost of salary and wages for time spent supporting the work of the grant.</t>
  </si>
  <si>
    <t>Annual Salary &amp; Benefits 21-22</t>
  </si>
  <si>
    <t>Accounting Analyst</t>
  </si>
  <si>
    <t>To track expenditures associated with the grant.</t>
  </si>
  <si>
    <t>C1</t>
  </si>
  <si>
    <t>C2</t>
  </si>
  <si>
    <t>C3</t>
  </si>
  <si>
    <t>C4</t>
  </si>
  <si>
    <t>C5</t>
  </si>
  <si>
    <t>C6</t>
  </si>
  <si>
    <t>C7</t>
  </si>
  <si>
    <t>C8</t>
  </si>
  <si>
    <t>C9</t>
  </si>
  <si>
    <t>FY 24-25 Total</t>
  </si>
  <si>
    <t>Indirect/Administrative Costs - Personnel</t>
  </si>
  <si>
    <t>D. Indirect/Administrative - Other</t>
  </si>
  <si>
    <t xml:space="preserve">Items that provide administrative or indirect support to the intent of the grant program.  </t>
  </si>
  <si>
    <t>FY 23-24 
Percentage of Costs</t>
  </si>
  <si>
    <t>Facilities / Headquarters</t>
  </si>
  <si>
    <t>Costs associated with office space for direct technical assistance staff.</t>
  </si>
  <si>
    <t>D3</t>
  </si>
  <si>
    <t>D11</t>
  </si>
  <si>
    <t>D14</t>
  </si>
  <si>
    <t>D15</t>
  </si>
  <si>
    <t>D19</t>
  </si>
  <si>
    <t>D20</t>
  </si>
  <si>
    <t>D23</t>
  </si>
  <si>
    <t>D24</t>
  </si>
  <si>
    <t>D25</t>
  </si>
  <si>
    <t>Indirect/Administrative Costs - Other</t>
  </si>
  <si>
    <t>E. TOTALS</t>
  </si>
  <si>
    <t>TOTAL GRANT BUDGET AMOUNT</t>
  </si>
  <si>
    <t>Direct Technical Assistance Costs - TOTAL (Sections A+B)</t>
  </si>
  <si>
    <t>Indirect/Administrative Costs - TOTAL (Sections C+D)</t>
  </si>
  <si>
    <t>GRAND TOTAL (Sections A+B+C+D)</t>
  </si>
  <si>
    <t>Environmental Consultant</t>
  </si>
  <si>
    <t>Reviews for environmental compliance and assists with CEQA documentatino.</t>
  </si>
  <si>
    <t>A4</t>
  </si>
  <si>
    <t>A10</t>
  </si>
  <si>
    <t>A11</t>
  </si>
  <si>
    <t>A12</t>
  </si>
  <si>
    <t>A14</t>
  </si>
  <si>
    <t>A20</t>
  </si>
  <si>
    <t>Ordinance amendment work</t>
  </si>
  <si>
    <t>Accela Automation Improvements</t>
  </si>
  <si>
    <t>Passthrough funding for operators to meet annual license requirements</t>
  </si>
  <si>
    <t>Annual Salary &amp; Benefits</t>
  </si>
  <si>
    <t>Accountant</t>
  </si>
  <si>
    <t>To track expeditures associated with the grant. Complete reports and grant closeout</t>
  </si>
  <si>
    <t xml:space="preserve">Deputy Director </t>
  </si>
  <si>
    <t>Accountant II - Road</t>
  </si>
  <si>
    <t>Assistance with Grant Coordination</t>
  </si>
  <si>
    <t>Enviro Comp - Road</t>
  </si>
  <si>
    <t>D1</t>
  </si>
  <si>
    <t>Facilities /Office space</t>
  </si>
  <si>
    <t>Cost associated with program &amp; technical Assistance staff</t>
  </si>
  <si>
    <t>D2</t>
  </si>
  <si>
    <t>D4</t>
  </si>
  <si>
    <t>D5</t>
  </si>
  <si>
    <t>GRAND TOTAL (Sections A+B+B+C+D)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</si>
</sst>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lt;=9999999]###\-####;\(###\)\ ###\-####"/>
    <numFmt numFmtId="165" formatCode="00000"/>
    <numFmt numFmtId="166" formatCode="m/d/yy;@"/>
    <numFmt numFmtId="167" formatCode="&quot;$&quot;#,##0.00"/>
    <numFmt numFmtId="168" formatCode="&quot;$&quot;#,##0\ ;\(&quot;$&quot;#,##0\)"/>
  </numFmts>
  <fonts count="47">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i/>
      <sz val="8"/>
      <color theme="1"/>
      <name val="Arial"/>
      <family val="2"/>
    </font>
    <font>
      <b/>
      <sz val="14"/>
      <color theme="1"/>
      <name val="Arial"/>
      <family val="2"/>
    </font>
    <font>
      <sz val="14"/>
      <color theme="1"/>
      <name val="Arial"/>
      <family val="2"/>
    </font>
    <font>
      <sz val="12"/>
      <color theme="1"/>
      <name val="Arial"/>
      <family val="2"/>
    </font>
    <font>
      <sz val="10"/>
      <color theme="1"/>
      <name val="Arial"/>
      <family val="2"/>
    </font>
    <font>
      <sz val="11"/>
      <color rgb="FFFF0000"/>
      <name val="Arial"/>
      <family val="2"/>
    </font>
    <font>
      <u/>
      <sz val="14"/>
      <color theme="1"/>
      <name val="Arial"/>
      <family val="2"/>
    </font>
    <font>
      <sz val="8"/>
      <color theme="1"/>
      <name val="Arial"/>
      <family val="2"/>
    </font>
    <font>
      <sz val="28"/>
      <name val="Arial"/>
      <family val="2"/>
    </font>
    <font>
      <b/>
      <sz val="12"/>
      <color rgb="FF2F5496"/>
      <name val="Arial"/>
      <family val="2"/>
    </font>
    <font>
      <sz val="12"/>
      <color rgb="FF000000"/>
      <name val="Arial"/>
      <family val="2"/>
    </font>
    <font>
      <b/>
      <sz val="11"/>
      <color theme="1"/>
      <name val="Arial"/>
      <family val="2"/>
    </font>
    <font>
      <b/>
      <sz val="12"/>
      <color theme="1"/>
      <name val="Arial"/>
      <family val="2"/>
    </font>
    <font>
      <b/>
      <sz val="10"/>
      <name val="Arial"/>
      <family val="2"/>
    </font>
    <font>
      <sz val="10"/>
      <name val="Arial"/>
      <family val="2"/>
    </font>
    <font>
      <sz val="11"/>
      <name val="Arial"/>
      <family val="2"/>
    </font>
    <font>
      <sz val="12"/>
      <name val="Arial"/>
      <family val="2"/>
    </font>
    <font>
      <b/>
      <sz val="12"/>
      <name val="Arial"/>
      <family val="2"/>
    </font>
    <font>
      <b/>
      <sz val="12"/>
      <color theme="0"/>
      <name val="Arial"/>
      <family val="2"/>
    </font>
    <font>
      <b/>
      <sz val="11"/>
      <color theme="0"/>
      <name val="Arial"/>
      <family val="2"/>
    </font>
    <font>
      <sz val="8"/>
      <name val="Calibri"/>
      <family val="2"/>
      <scheme val="minor"/>
    </font>
    <font>
      <b/>
      <sz val="14"/>
      <color theme="0"/>
      <name val="Arial"/>
      <family val="2"/>
    </font>
    <font>
      <b/>
      <i/>
      <sz val="12"/>
      <color theme="1"/>
      <name val="Arial"/>
      <family val="2"/>
    </font>
    <font>
      <b/>
      <sz val="14"/>
      <name val="Arial"/>
      <family val="2"/>
    </font>
    <font>
      <b/>
      <sz val="9"/>
      <name val="Arial"/>
      <family val="2"/>
    </font>
    <font>
      <sz val="9"/>
      <name val="Arial"/>
      <family val="2"/>
    </font>
    <font>
      <b/>
      <sz val="11"/>
      <name val="Arial"/>
      <family val="2"/>
    </font>
    <font>
      <b/>
      <i/>
      <sz val="11"/>
      <name val="Arial"/>
      <family val="2"/>
    </font>
    <font>
      <b/>
      <i/>
      <sz val="10"/>
      <name val="Arial"/>
      <family val="2"/>
    </font>
    <font>
      <b/>
      <i/>
      <sz val="9"/>
      <name val="Arial"/>
      <family val="2"/>
    </font>
    <font>
      <b/>
      <sz val="9"/>
      <color rgb="FFFF0000"/>
      <name val="Arial"/>
      <family val="2"/>
    </font>
    <font>
      <sz val="9"/>
      <color rgb="FF000000"/>
      <name val="Arial"/>
      <family val="2"/>
    </font>
    <font>
      <sz val="14"/>
      <color rgb="FF000000"/>
      <name val="Arial"/>
      <family val="2"/>
    </font>
    <font>
      <b/>
      <i/>
      <sz val="14"/>
      <color theme="1"/>
      <name val="Arial"/>
      <family val="2"/>
    </font>
    <font>
      <b/>
      <sz val="12"/>
      <color rgb="FF000000"/>
      <name val="Arial"/>
      <family val="2"/>
    </font>
    <font>
      <b/>
      <u/>
      <sz val="12"/>
      <color theme="1"/>
      <name val="Arial"/>
      <family val="2"/>
    </font>
    <font>
      <sz val="12"/>
      <color rgb="FFFF0000"/>
      <name val="Arial"/>
      <family val="2"/>
    </font>
    <font>
      <b/>
      <i/>
      <sz val="11"/>
      <color rgb="FFFF0000"/>
      <name val="Arial"/>
      <family val="2"/>
    </font>
    <font>
      <b/>
      <sz val="11"/>
      <color rgb="FF000000"/>
      <name val="Arial"/>
      <family val="2"/>
    </font>
    <font>
      <b/>
      <i/>
      <sz val="12"/>
      <color rgb="FFFF0000"/>
      <name val="Arial"/>
      <family val="2"/>
    </font>
    <font>
      <sz val="12"/>
      <color theme="1"/>
      <name val="Calibri"/>
      <family val="2"/>
      <scheme val="minor"/>
    </font>
    <font>
      <b/>
      <sz val="11"/>
      <color theme="1"/>
      <name val="Calibri"/>
      <family val="2"/>
      <scheme val="minor"/>
    </font>
  </fonts>
  <fills count="17">
    <fill>
      <patternFill patternType="none"/>
    </fill>
    <fill>
      <patternFill patternType="gray125"/>
    </fill>
    <fill>
      <patternFill patternType="solid">
        <fgColor theme="7"/>
        <bgColor indexed="64"/>
      </patternFill>
    </fill>
    <fill>
      <patternFill patternType="solid">
        <fgColor theme="2"/>
        <bgColor indexed="64"/>
      </patternFill>
    </fill>
    <fill>
      <patternFill patternType="solid">
        <fgColor rgb="FF2C5234"/>
        <bgColor indexed="64"/>
      </patternFill>
    </fill>
    <fill>
      <patternFill patternType="solid">
        <fgColor rgb="FFE2EFDA"/>
        <bgColor rgb="FFE2EFDA"/>
      </patternFill>
    </fill>
    <fill>
      <patternFill patternType="solid">
        <fgColor rgb="FFFFFFFF"/>
        <bgColor rgb="FFE2EFDA"/>
      </patternFill>
    </fill>
    <fill>
      <patternFill patternType="solid">
        <fgColor theme="9"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medium">
        <color auto="1"/>
      </left>
      <right/>
      <top style="thin">
        <color auto="1"/>
      </top>
      <bottom style="thin">
        <color auto="1"/>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rgb="FF000000"/>
      </left>
      <right/>
      <top/>
      <bottom style="thin">
        <color auto="1"/>
      </bottom>
      <diagonal/>
    </border>
    <border>
      <left style="thin">
        <color rgb="FF000000"/>
      </left>
      <right/>
      <top/>
      <bottom/>
      <diagonal/>
    </border>
    <border>
      <left style="thin">
        <color rgb="FF000000"/>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1" fillId="0" borderId="0"/>
    <xf numFmtId="0" fontId="19" fillId="0" borderId="0"/>
    <xf numFmtId="168" fontId="19" fillId="0" borderId="0" applyFont="0" applyFill="0" applyBorder="0" applyAlignment="0" applyProtection="0"/>
    <xf numFmtId="3" fontId="19" fillId="0" borderId="0" applyFont="0" applyFill="0" applyBorder="0" applyAlignment="0" applyProtection="0"/>
    <xf numFmtId="0" fontId="19" fillId="0" borderId="0"/>
    <xf numFmtId="44" fontId="1" fillId="0" borderId="0" applyFont="0" applyFill="0" applyBorder="0" applyAlignment="0" applyProtection="0"/>
    <xf numFmtId="43" fontId="1" fillId="0" borderId="0" applyFont="0" applyFill="0" applyBorder="0" applyAlignment="0" applyProtection="0"/>
  </cellStyleXfs>
  <cellXfs count="466">
    <xf numFmtId="0" fontId="0" fillId="0" borderId="0" xfId="0"/>
    <xf numFmtId="0" fontId="8" fillId="0" borderId="0" xfId="0" applyFont="1" applyAlignment="1">
      <alignment vertical="top" wrapText="1"/>
    </xf>
    <xf numFmtId="0" fontId="17" fillId="0" borderId="7" xfId="0" applyFont="1" applyBorder="1" applyAlignment="1" applyProtection="1">
      <alignment horizontal="center" vertical="center" wrapText="1"/>
      <protection locked="0"/>
    </xf>
    <xf numFmtId="0" fontId="20" fillId="0" borderId="0" xfId="0" applyFont="1"/>
    <xf numFmtId="0" fontId="4" fillId="0" borderId="0" xfId="0" applyFont="1" applyAlignment="1">
      <alignment vertical="top" wrapText="1"/>
    </xf>
    <xf numFmtId="0" fontId="8"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17" fillId="0" borderId="0" xfId="0" applyFont="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17" fillId="8" borderId="7" xfId="0" applyFont="1" applyFill="1" applyBorder="1" applyAlignment="1">
      <alignment horizontal="centerContinuous" vertical="top" wrapText="1"/>
    </xf>
    <xf numFmtId="0" fontId="17" fillId="9" borderId="7" xfId="0" applyFont="1" applyFill="1" applyBorder="1" applyAlignment="1">
      <alignment horizontal="left" vertical="top" wrapText="1"/>
    </xf>
    <xf numFmtId="0" fontId="8" fillId="9" borderId="7" xfId="0" applyFont="1" applyFill="1" applyBorder="1" applyAlignment="1">
      <alignment horizontal="left" vertical="top" wrapText="1"/>
    </xf>
    <xf numFmtId="0" fontId="22" fillId="0" borderId="7" xfId="0" applyFont="1" applyBorder="1" applyAlignment="1">
      <alignment horizontal="left" vertical="top" wrapText="1"/>
    </xf>
    <xf numFmtId="0" fontId="17" fillId="0" borderId="11" xfId="0" applyFont="1" applyBorder="1" applyAlignment="1">
      <alignment horizontal="left" vertical="top" wrapText="1"/>
    </xf>
    <xf numFmtId="0" fontId="8" fillId="0" borderId="13" xfId="0" applyFont="1" applyBorder="1" applyAlignment="1">
      <alignment horizontal="left" vertical="top" wrapText="1"/>
    </xf>
    <xf numFmtId="0" fontId="22" fillId="10" borderId="7" xfId="0" applyFont="1" applyFill="1" applyBorder="1" applyAlignment="1">
      <alignment horizontal="left" vertical="top" wrapText="1"/>
    </xf>
    <xf numFmtId="0" fontId="8" fillId="10" borderId="7" xfId="0" applyFont="1" applyFill="1" applyBorder="1" applyAlignment="1">
      <alignment horizontal="left" vertical="top" wrapText="1"/>
    </xf>
    <xf numFmtId="0" fontId="17"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23" fillId="4" borderId="7" xfId="0" applyFont="1" applyFill="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8" fillId="0" borderId="0" xfId="0" applyFont="1" applyAlignment="1" applyProtection="1">
      <alignment vertical="top"/>
      <protection locked="0"/>
    </xf>
    <xf numFmtId="167" fontId="17" fillId="0" borderId="0" xfId="0" applyNumberFormat="1" applyFont="1" applyAlignment="1">
      <alignment horizontal="center" vertical="center" wrapText="1"/>
    </xf>
    <xf numFmtId="0" fontId="17" fillId="0" borderId="7" xfId="0" applyFont="1" applyBorder="1" applyAlignment="1" applyProtection="1">
      <alignment horizontal="left" vertical="center" wrapText="1"/>
      <protection locked="0"/>
    </xf>
    <xf numFmtId="44" fontId="22" fillId="0" borderId="7" xfId="3" applyFont="1" applyFill="1" applyBorder="1" applyAlignment="1" applyProtection="1">
      <alignment horizontal="left" vertical="center" wrapText="1"/>
      <protection locked="0"/>
    </xf>
    <xf numFmtId="167" fontId="17" fillId="7" borderId="7" xfId="0" applyNumberFormat="1" applyFont="1" applyFill="1" applyBorder="1" applyAlignment="1">
      <alignment horizontal="center" vertical="center" wrapText="1"/>
    </xf>
    <xf numFmtId="167" fontId="17" fillId="11" borderId="7" xfId="0" applyNumberFormat="1" applyFont="1" applyFill="1" applyBorder="1" applyAlignment="1">
      <alignment horizontal="center" vertical="center" wrapText="1"/>
    </xf>
    <xf numFmtId="0" fontId="17" fillId="0" borderId="5" xfId="0" applyFont="1" applyBorder="1" applyAlignment="1" applyProtection="1">
      <alignment horizontal="centerContinuous" vertical="center" wrapText="1"/>
      <protection locked="0"/>
    </xf>
    <xf numFmtId="2" fontId="17" fillId="0" borderId="7" xfId="3" applyNumberFormat="1" applyFont="1" applyBorder="1" applyAlignment="1" applyProtection="1">
      <alignment horizontal="center" vertical="center" wrapText="1"/>
      <protection locked="0"/>
    </xf>
    <xf numFmtId="167" fontId="17" fillId="0" borderId="7" xfId="0" applyNumberFormat="1" applyFont="1" applyBorder="1" applyAlignment="1">
      <alignment horizontal="center" vertical="center" wrapText="1"/>
    </xf>
    <xf numFmtId="0" fontId="17" fillId="0" borderId="21" xfId="0" applyFont="1" applyBorder="1" applyAlignment="1" applyProtection="1">
      <alignment horizontal="center" vertical="center" wrapText="1"/>
      <protection locked="0"/>
    </xf>
    <xf numFmtId="0" fontId="8" fillId="11" borderId="5"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7" fillId="11" borderId="14" xfId="0" applyFont="1" applyFill="1" applyBorder="1" applyAlignment="1">
      <alignment horizontal="centerContinuous" vertical="center" wrapText="1"/>
    </xf>
    <xf numFmtId="2" fontId="17" fillId="11" borderId="14" xfId="0" applyNumberFormat="1" applyFont="1" applyFill="1" applyBorder="1" applyAlignment="1">
      <alignment horizontal="center" vertical="center" wrapText="1"/>
    </xf>
    <xf numFmtId="44" fontId="17" fillId="11" borderId="14" xfId="0" applyNumberFormat="1" applyFont="1" applyFill="1" applyBorder="1" applyAlignment="1">
      <alignment horizontal="center" vertical="center" wrapText="1"/>
    </xf>
    <xf numFmtId="0" fontId="17" fillId="0" borderId="0" xfId="0" applyFont="1" applyAlignment="1">
      <alignment horizontal="right" vertical="center" wrapText="1"/>
    </xf>
    <xf numFmtId="167" fontId="17" fillId="0" borderId="0" xfId="0" applyNumberFormat="1" applyFont="1" applyAlignment="1">
      <alignment horizontal="right" vertical="center" wrapText="1"/>
    </xf>
    <xf numFmtId="44" fontId="17" fillId="0" borderId="0" xfId="0" applyNumberFormat="1" applyFont="1" applyAlignment="1">
      <alignment horizontal="right" vertical="center" wrapText="1"/>
    </xf>
    <xf numFmtId="2" fontId="17" fillId="0" borderId="7" xfId="0" applyNumberFormat="1" applyFont="1" applyBorder="1" applyAlignment="1" applyProtection="1">
      <alignment horizontal="center" vertical="center" wrapText="1"/>
      <protection locked="0"/>
    </xf>
    <xf numFmtId="2" fontId="17" fillId="0" borderId="15" xfId="0" applyNumberFormat="1" applyFont="1" applyBorder="1" applyAlignment="1" applyProtection="1">
      <alignment horizontal="center" vertical="center" wrapText="1"/>
      <protection locked="0"/>
    </xf>
    <xf numFmtId="167" fontId="17" fillId="11" borderId="14" xfId="0" applyNumberFormat="1" applyFont="1" applyFill="1" applyBorder="1" applyAlignment="1">
      <alignment horizontal="right" vertical="center" wrapText="1"/>
    </xf>
    <xf numFmtId="2" fontId="17" fillId="0" borderId="7" xfId="3" applyNumberFormat="1" applyFont="1" applyFill="1" applyBorder="1" applyAlignment="1" applyProtection="1">
      <alignment horizontal="center" vertical="center" wrapText="1"/>
      <protection locked="0"/>
    </xf>
    <xf numFmtId="0" fontId="17" fillId="11" borderId="17" xfId="0" applyFont="1" applyFill="1" applyBorder="1" applyAlignment="1">
      <alignment horizontal="right" vertical="center" wrapText="1"/>
    </xf>
    <xf numFmtId="44" fontId="17" fillId="0" borderId="7" xfId="3" applyFont="1" applyFill="1" applyBorder="1" applyAlignment="1" applyProtection="1">
      <alignment horizontal="center" vertical="center" wrapText="1"/>
      <protection locked="0"/>
    </xf>
    <xf numFmtId="167" fontId="17" fillId="0" borderId="7" xfId="3" applyNumberFormat="1"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6" fillId="4" borderId="16" xfId="0" applyFont="1" applyFill="1" applyBorder="1" applyAlignment="1">
      <alignment horizontal="centerContinuous" vertical="center" wrapText="1"/>
    </xf>
    <xf numFmtId="0" fontId="26" fillId="4" borderId="17" xfId="0" applyFont="1" applyFill="1" applyBorder="1" applyAlignment="1">
      <alignment horizontal="centerContinuous" vertical="center" wrapText="1"/>
    </xf>
    <xf numFmtId="167" fontId="26" fillId="4" borderId="17" xfId="0" applyNumberFormat="1" applyFont="1" applyFill="1" applyBorder="1" applyAlignment="1">
      <alignment horizontal="centerContinuous" vertical="center" wrapText="1"/>
    </xf>
    <xf numFmtId="167" fontId="26" fillId="7" borderId="17" xfId="0" applyNumberFormat="1" applyFont="1" applyFill="1" applyBorder="1" applyAlignment="1">
      <alignment horizontal="centerContinuous" vertical="center" wrapText="1"/>
    </xf>
    <xf numFmtId="167" fontId="26" fillId="4" borderId="22" xfId="0" applyNumberFormat="1" applyFont="1" applyFill="1" applyBorder="1" applyAlignment="1">
      <alignment horizontal="centerContinuous" vertical="center" wrapText="1"/>
    </xf>
    <xf numFmtId="0" fontId="28" fillId="8" borderId="19" xfId="0" applyFont="1" applyFill="1" applyBorder="1" applyAlignment="1">
      <alignment horizontal="centerContinuous" vertical="center" wrapText="1"/>
    </xf>
    <xf numFmtId="0" fontId="28" fillId="8" borderId="0" xfId="0" applyFont="1" applyFill="1" applyAlignment="1">
      <alignment horizontal="centerContinuous" vertical="center" wrapText="1"/>
    </xf>
    <xf numFmtId="167" fontId="28" fillId="8" borderId="0" xfId="0" applyNumberFormat="1" applyFont="1" applyFill="1" applyAlignment="1">
      <alignment horizontal="centerContinuous" vertical="center" wrapText="1"/>
    </xf>
    <xf numFmtId="0" fontId="22" fillId="8" borderId="7" xfId="0" applyFont="1" applyFill="1" applyBorder="1" applyAlignment="1">
      <alignment horizontal="center" vertical="center" wrapText="1"/>
    </xf>
    <xf numFmtId="167" fontId="22" fillId="8" borderId="7" xfId="0" applyNumberFormat="1" applyFont="1" applyFill="1" applyBorder="1" applyAlignment="1">
      <alignment horizontal="center" vertical="center" wrapText="1"/>
    </xf>
    <xf numFmtId="0" fontId="28" fillId="8" borderId="7" xfId="0" applyFont="1" applyFill="1" applyBorder="1" applyAlignment="1">
      <alignment horizontal="centerContinuous" vertical="center" wrapText="1"/>
    </xf>
    <xf numFmtId="167" fontId="22" fillId="8" borderId="21" xfId="0" applyNumberFormat="1" applyFont="1" applyFill="1" applyBorder="1" applyAlignment="1">
      <alignment horizontal="centerContinuous" vertical="center" wrapText="1"/>
    </xf>
    <xf numFmtId="167" fontId="17" fillId="8" borderId="21" xfId="0" applyNumberFormat="1" applyFont="1" applyFill="1" applyBorder="1" applyAlignment="1">
      <alignment horizontal="center" vertical="center" wrapText="1"/>
    </xf>
    <xf numFmtId="0" fontId="26" fillId="8" borderId="0" xfId="0" applyFont="1" applyFill="1" applyAlignment="1">
      <alignment vertical="center" wrapText="1"/>
    </xf>
    <xf numFmtId="0" fontId="22" fillId="8" borderId="0" xfId="0" applyFont="1" applyFill="1" applyAlignment="1">
      <alignment horizontal="center" vertical="center" wrapText="1"/>
    </xf>
    <xf numFmtId="167" fontId="22" fillId="8" borderId="21" xfId="0" applyNumberFormat="1" applyFont="1" applyFill="1" applyBorder="1" applyAlignment="1">
      <alignment horizontal="center" vertical="center" wrapText="1"/>
    </xf>
    <xf numFmtId="167" fontId="17" fillId="8" borderId="7" xfId="0" applyNumberFormat="1" applyFont="1" applyFill="1" applyBorder="1" applyAlignment="1">
      <alignment horizontal="center" vertical="center" wrapText="1"/>
    </xf>
    <xf numFmtId="167" fontId="22" fillId="11" borderId="7" xfId="0" applyNumberFormat="1" applyFont="1" applyFill="1" applyBorder="1" applyAlignment="1">
      <alignment horizontal="center" vertical="center" wrapText="1"/>
    </xf>
    <xf numFmtId="0" fontId="9" fillId="0" borderId="0" xfId="0" applyFont="1" applyAlignment="1">
      <alignment vertical="top" wrapText="1"/>
    </xf>
    <xf numFmtId="0" fontId="3" fillId="0" borderId="0" xfId="0" applyFont="1" applyAlignment="1">
      <alignment horizontal="center" vertical="top" wrapText="1"/>
    </xf>
    <xf numFmtId="0" fontId="4" fillId="0" borderId="0" xfId="0" applyFont="1" applyAlignment="1">
      <alignment vertical="top"/>
    </xf>
    <xf numFmtId="0" fontId="5" fillId="0" borderId="0" xfId="0" applyFont="1" applyAlignment="1">
      <alignment horizontal="left" vertical="top"/>
    </xf>
    <xf numFmtId="0" fontId="6" fillId="0" borderId="0" xfId="0" applyFont="1" applyAlignment="1">
      <alignment horizontal="center" vertical="top"/>
    </xf>
    <xf numFmtId="0" fontId="8" fillId="0" borderId="0" xfId="0" applyFont="1" applyAlignment="1" applyProtection="1">
      <alignment horizontal="center" vertical="top" wrapText="1"/>
      <protection locked="0"/>
    </xf>
    <xf numFmtId="0" fontId="7" fillId="0" borderId="0" xfId="0" applyFont="1" applyAlignment="1">
      <alignment vertical="top"/>
    </xf>
    <xf numFmtId="0" fontId="2" fillId="0" borderId="0" xfId="1" applyAlignment="1" applyProtection="1">
      <alignment vertical="top"/>
    </xf>
    <xf numFmtId="164" fontId="8" fillId="0" borderId="0" xfId="0" applyNumberFormat="1" applyFont="1" applyAlignment="1" applyProtection="1">
      <alignment horizontal="center" vertical="top"/>
      <protection locked="0"/>
    </xf>
    <xf numFmtId="0" fontId="10" fillId="0" borderId="0" xfId="0" applyFont="1" applyAlignment="1">
      <alignment vertical="top"/>
    </xf>
    <xf numFmtId="0" fontId="11" fillId="0" borderId="0" xfId="0" applyFont="1" applyAlignment="1">
      <alignment vertical="top" wrapText="1"/>
    </xf>
    <xf numFmtId="165" fontId="8" fillId="0" borderId="0" xfId="0" applyNumberFormat="1" applyFont="1" applyAlignment="1" applyProtection="1">
      <alignment horizontal="center" vertical="top" wrapText="1"/>
      <protection locked="0"/>
    </xf>
    <xf numFmtId="0" fontId="7" fillId="0" borderId="0" xfId="0" applyFont="1" applyAlignment="1">
      <alignment vertical="top" wrapText="1"/>
    </xf>
    <xf numFmtId="14" fontId="12" fillId="0" borderId="0" xfId="0" applyNumberFormat="1" applyFont="1" applyAlignment="1">
      <alignment vertical="top"/>
    </xf>
    <xf numFmtId="0" fontId="7" fillId="0" borderId="0" xfId="0" applyFont="1" applyAlignment="1">
      <alignment horizontal="left" vertical="top" wrapText="1"/>
    </xf>
    <xf numFmtId="0" fontId="13" fillId="0" borderId="0" xfId="0" applyFont="1" applyAlignment="1">
      <alignment vertical="top"/>
    </xf>
    <xf numFmtId="0" fontId="14" fillId="0" borderId="0" xfId="0" applyFont="1" applyAlignment="1">
      <alignment vertical="top" wrapText="1"/>
    </xf>
    <xf numFmtId="0" fontId="20" fillId="0" borderId="0" xfId="0" applyFont="1" applyAlignment="1">
      <alignment horizontal="left"/>
    </xf>
    <xf numFmtId="166" fontId="20" fillId="0" borderId="0" xfId="0" applyNumberFormat="1" applyFont="1" applyAlignment="1" applyProtection="1">
      <alignment horizontal="center" vertical="center"/>
      <protection locked="0"/>
    </xf>
    <xf numFmtId="0" fontId="18" fillId="0" borderId="0" xfId="0" applyFont="1" applyAlignment="1">
      <alignment horizontal="center" vertical="center"/>
    </xf>
    <xf numFmtId="166" fontId="19" fillId="0" borderId="0" xfId="0" applyNumberFormat="1" applyFont="1" applyAlignment="1" applyProtection="1">
      <alignment horizontal="center" vertical="center"/>
      <protection locked="0"/>
    </xf>
    <xf numFmtId="0" fontId="18" fillId="0" borderId="0" xfId="0" applyFont="1" applyAlignment="1">
      <alignment horizontal="left" vertical="center"/>
    </xf>
    <xf numFmtId="0" fontId="7" fillId="0" borderId="4" xfId="0" applyFont="1" applyBorder="1" applyAlignment="1">
      <alignment vertical="top" wrapText="1"/>
    </xf>
    <xf numFmtId="0" fontId="7" fillId="0" borderId="6" xfId="0" applyFont="1" applyBorder="1" applyAlignment="1">
      <alignment vertical="top"/>
    </xf>
    <xf numFmtId="0" fontId="7" fillId="0" borderId="4" xfId="0" applyFont="1" applyBorder="1" applyAlignment="1">
      <alignment vertical="top"/>
    </xf>
    <xf numFmtId="0" fontId="7" fillId="0" borderId="7" xfId="0" applyFont="1" applyBorder="1" applyAlignment="1">
      <alignment vertical="top"/>
    </xf>
    <xf numFmtId="0" fontId="34" fillId="14" borderId="33" xfId="0" applyFont="1" applyFill="1" applyBorder="1" applyAlignment="1">
      <alignment horizontal="center" vertical="center" wrapText="1"/>
    </xf>
    <xf numFmtId="0" fontId="29" fillId="0" borderId="7" xfId="0" applyFont="1" applyBorder="1" applyAlignment="1">
      <alignment horizontal="center" vertical="center" wrapText="1"/>
    </xf>
    <xf numFmtId="0" fontId="30" fillId="12" borderId="35" xfId="0" applyFont="1" applyFill="1" applyBorder="1" applyAlignment="1" applyProtection="1">
      <alignment horizontal="center" vertical="center" wrapText="1"/>
      <protection locked="0"/>
    </xf>
    <xf numFmtId="0" fontId="20" fillId="0" borderId="35" xfId="0" applyFont="1" applyBorder="1" applyAlignment="1">
      <alignment horizontal="left"/>
    </xf>
    <xf numFmtId="166" fontId="30" fillId="12" borderId="37" xfId="0" applyNumberFormat="1" applyFont="1" applyFill="1" applyBorder="1" applyAlignment="1" applyProtection="1">
      <alignment horizontal="center" vertical="center"/>
      <protection locked="0"/>
    </xf>
    <xf numFmtId="0" fontId="29" fillId="0" borderId="37" xfId="0" applyFont="1" applyBorder="1" applyAlignment="1">
      <alignment horizontal="center" vertical="center"/>
    </xf>
    <xf numFmtId="166" fontId="30" fillId="12" borderId="38" xfId="0" applyNumberFormat="1" applyFont="1" applyFill="1" applyBorder="1" applyAlignment="1" applyProtection="1">
      <alignment horizontal="center" vertical="center"/>
      <protection locked="0"/>
    </xf>
    <xf numFmtId="0" fontId="20" fillId="0" borderId="0" xfId="0" applyFont="1" applyAlignment="1">
      <alignment vertical="center"/>
    </xf>
    <xf numFmtId="0" fontId="4" fillId="0" borderId="0" xfId="0" applyFont="1" applyAlignment="1">
      <alignment horizontal="left" vertical="center" wrapText="1"/>
    </xf>
    <xf numFmtId="167" fontId="17" fillId="9" borderId="20" xfId="0" applyNumberFormat="1" applyFont="1" applyFill="1" applyBorder="1" applyAlignment="1">
      <alignment horizontal="center" vertical="center" wrapText="1"/>
    </xf>
    <xf numFmtId="0" fontId="24" fillId="4" borderId="7" xfId="0" applyFont="1" applyFill="1" applyBorder="1" applyAlignment="1">
      <alignment horizontal="center" vertical="center" wrapText="1"/>
    </xf>
    <xf numFmtId="14" fontId="37" fillId="0" borderId="7" xfId="0" applyNumberFormat="1"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14" fontId="37" fillId="0" borderId="0" xfId="0" applyNumberFormat="1" applyFont="1" applyAlignment="1">
      <alignment horizontal="center" vertical="center" wrapText="1"/>
    </xf>
    <xf numFmtId="0" fontId="39" fillId="0" borderId="5" xfId="0" applyFont="1" applyBorder="1" applyAlignment="1">
      <alignment horizontal="centerContinuous" vertical="center" wrapText="1"/>
    </xf>
    <xf numFmtId="0" fontId="39" fillId="0" borderId="7" xfId="0" applyFont="1" applyBorder="1" applyAlignment="1">
      <alignment horizontal="center" vertical="center" wrapText="1"/>
    </xf>
    <xf numFmtId="8" fontId="39" fillId="0" borderId="5" xfId="0" applyNumberFormat="1" applyFont="1" applyBorder="1" applyAlignment="1">
      <alignment horizontal="center" vertical="center" wrapText="1"/>
    </xf>
    <xf numFmtId="0" fontId="17" fillId="0" borderId="0" xfId="0" applyFont="1" applyAlignment="1" applyProtection="1">
      <alignment horizontal="centerContinuous" vertical="top" wrapText="1"/>
      <protection locked="0"/>
    </xf>
    <xf numFmtId="167" fontId="8" fillId="0" borderId="0" xfId="0" applyNumberFormat="1" applyFont="1" applyAlignment="1" applyProtection="1">
      <alignment horizontal="center" vertical="center" wrapText="1"/>
      <protection locked="0"/>
    </xf>
    <xf numFmtId="0" fontId="26" fillId="4" borderId="0" xfId="0" applyFont="1" applyFill="1" applyAlignment="1" applyProtection="1">
      <alignment horizontal="centerContinuous" vertical="center"/>
      <protection locked="0"/>
    </xf>
    <xf numFmtId="167" fontId="26" fillId="4" borderId="0" xfId="0" applyNumberFormat="1" applyFont="1" applyFill="1" applyAlignment="1" applyProtection="1">
      <alignment horizontal="centerContinuous" vertical="center" wrapText="1"/>
      <protection locked="0"/>
    </xf>
    <xf numFmtId="167" fontId="26" fillId="7" borderId="0" xfId="0" applyNumberFormat="1" applyFont="1" applyFill="1" applyAlignment="1" applyProtection="1">
      <alignment horizontal="centerContinuous" vertical="center" wrapText="1"/>
      <protection locked="0"/>
    </xf>
    <xf numFmtId="0" fontId="26" fillId="4" borderId="0" xfId="0" applyFont="1" applyFill="1" applyAlignment="1" applyProtection="1">
      <alignment horizontal="centerContinuous" vertical="center" wrapText="1"/>
      <protection locked="0"/>
    </xf>
    <xf numFmtId="44"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67" fontId="17" fillId="0" borderId="0" xfId="0" applyNumberFormat="1"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23" fillId="4" borderId="7" xfId="0" applyFont="1" applyFill="1" applyBorder="1" applyAlignment="1" applyProtection="1">
      <alignment horizontal="left" vertical="center" readingOrder="1"/>
      <protection locked="0"/>
    </xf>
    <xf numFmtId="0" fontId="23" fillId="4" borderId="5" xfId="0" applyFont="1" applyFill="1" applyBorder="1" applyAlignment="1" applyProtection="1">
      <alignment horizontal="left" vertical="center" readingOrder="1"/>
      <protection locked="0"/>
    </xf>
    <xf numFmtId="167" fontId="17" fillId="0" borderId="0" xfId="0" applyNumberFormat="1" applyFont="1" applyAlignment="1" applyProtection="1">
      <alignment horizontal="centerContinuous" vertical="center" wrapText="1"/>
      <protection locked="0"/>
    </xf>
    <xf numFmtId="0" fontId="17" fillId="0" borderId="0" xfId="0" applyFont="1" applyAlignment="1" applyProtection="1">
      <alignment horizontal="centerContinuous" vertical="center" wrapText="1"/>
      <protection locked="0"/>
    </xf>
    <xf numFmtId="0" fontId="23" fillId="4" borderId="5" xfId="0" applyFont="1" applyFill="1" applyBorder="1" applyAlignment="1" applyProtection="1">
      <alignment horizontal="left" vertical="center"/>
      <protection locked="0"/>
    </xf>
    <xf numFmtId="0" fontId="23" fillId="4" borderId="14" xfId="0" applyFont="1" applyFill="1" applyBorder="1" applyAlignment="1" applyProtection="1">
      <alignment horizontal="fill" vertical="center" wrapText="1"/>
      <protection locked="0"/>
    </xf>
    <xf numFmtId="167" fontId="22" fillId="0" borderId="0" xfId="3" applyNumberFormat="1" applyFont="1" applyFill="1" applyBorder="1" applyAlignment="1" applyProtection="1">
      <alignment horizontal="centerContinuous" vertical="center" wrapText="1"/>
      <protection locked="0"/>
    </xf>
    <xf numFmtId="44" fontId="22" fillId="0" borderId="0" xfId="3" applyFont="1" applyFill="1" applyBorder="1" applyAlignment="1" applyProtection="1">
      <alignment horizontal="centerContinuous" vertical="center" wrapText="1"/>
      <protection locked="0"/>
    </xf>
    <xf numFmtId="0" fontId="22" fillId="0" borderId="0" xfId="0" applyFont="1" applyAlignment="1" applyProtection="1">
      <alignment horizontal="left" vertical="center" wrapText="1"/>
      <protection locked="0"/>
    </xf>
    <xf numFmtId="44" fontId="22" fillId="0" borderId="0" xfId="3" applyFont="1" applyFill="1" applyBorder="1" applyAlignment="1" applyProtection="1">
      <alignment horizontal="center" vertical="center" wrapText="1"/>
      <protection locked="0"/>
    </xf>
    <xf numFmtId="167" fontId="22" fillId="0" borderId="0" xfId="3" applyNumberFormat="1" applyFont="1" applyFill="1" applyBorder="1" applyAlignment="1" applyProtection="1">
      <alignment horizontal="center" vertical="center" wrapText="1"/>
      <protection locked="0"/>
    </xf>
    <xf numFmtId="0" fontId="26" fillId="4" borderId="5" xfId="0" applyFont="1" applyFill="1" applyBorder="1" applyAlignment="1" applyProtection="1">
      <alignment horizontal="centerContinuous" vertical="center" wrapText="1"/>
      <protection locked="0"/>
    </xf>
    <xf numFmtId="0" fontId="26" fillId="4" borderId="14" xfId="0" applyFont="1" applyFill="1" applyBorder="1" applyAlignment="1" applyProtection="1">
      <alignment horizontal="centerContinuous" vertical="center" wrapText="1"/>
      <protection locked="0"/>
    </xf>
    <xf numFmtId="167" fontId="26" fillId="4" borderId="14" xfId="0" applyNumberFormat="1" applyFont="1" applyFill="1" applyBorder="1" applyAlignment="1" applyProtection="1">
      <alignment horizontal="centerContinuous" vertical="center" wrapText="1"/>
      <protection locked="0"/>
    </xf>
    <xf numFmtId="167" fontId="26" fillId="7" borderId="14" xfId="0" applyNumberFormat="1" applyFont="1" applyFill="1" applyBorder="1" applyAlignment="1" applyProtection="1">
      <alignment horizontal="centerContinuous" vertical="center" wrapText="1"/>
      <protection locked="0"/>
    </xf>
    <xf numFmtId="167" fontId="26" fillId="4" borderId="15" xfId="0" applyNumberFormat="1" applyFont="1" applyFill="1" applyBorder="1" applyAlignment="1" applyProtection="1">
      <alignment horizontal="centerContinuous" vertical="center" wrapText="1"/>
      <protection locked="0"/>
    </xf>
    <xf numFmtId="167" fontId="17" fillId="7" borderId="7" xfId="0" applyNumberFormat="1"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Continuous" vertical="center" wrapText="1"/>
      <protection locked="0"/>
    </xf>
    <xf numFmtId="167" fontId="17" fillId="9" borderId="7" xfId="0" applyNumberFormat="1" applyFont="1" applyFill="1" applyBorder="1" applyAlignment="1" applyProtection="1">
      <alignment horizontal="centerContinuous" vertical="center" wrapText="1"/>
      <protection locked="0"/>
    </xf>
    <xf numFmtId="0" fontId="22" fillId="9" borderId="7" xfId="0" applyFont="1" applyFill="1" applyBorder="1" applyAlignment="1" applyProtection="1">
      <alignment horizontal="centerContinuous" vertical="center" wrapText="1"/>
      <protection locked="0"/>
    </xf>
    <xf numFmtId="167" fontId="22" fillId="9" borderId="7" xfId="0" applyNumberFormat="1" applyFont="1" applyFill="1" applyBorder="1" applyAlignment="1" applyProtection="1">
      <alignment horizontal="center" vertical="center" wrapText="1"/>
      <protection locked="0"/>
    </xf>
    <xf numFmtId="167" fontId="17" fillId="11" borderId="7" xfId="3" applyNumberFormat="1" applyFont="1" applyFill="1" applyBorder="1" applyAlignment="1" applyProtection="1">
      <alignment horizontal="center" vertical="center" wrapText="1"/>
    </xf>
    <xf numFmtId="0" fontId="8" fillId="0" borderId="7" xfId="0" applyFont="1" applyBorder="1" applyAlignment="1" applyProtection="1">
      <alignment horizontal="center" vertical="center" wrapText="1"/>
      <protection locked="0"/>
    </xf>
    <xf numFmtId="44" fontId="22" fillId="0" borderId="7" xfId="0" applyNumberFormat="1" applyFont="1" applyBorder="1" applyAlignment="1">
      <alignment horizontal="center" vertical="center" wrapText="1"/>
    </xf>
    <xf numFmtId="167" fontId="17" fillId="0" borderId="7" xfId="3" applyNumberFormat="1" applyFont="1" applyFill="1" applyBorder="1" applyAlignment="1" applyProtection="1">
      <alignment horizontal="center" vertical="center" wrapText="1"/>
    </xf>
    <xf numFmtId="0" fontId="8" fillId="0" borderId="21" xfId="0" applyFont="1" applyBorder="1" applyAlignment="1" applyProtection="1">
      <alignment horizontal="center" vertical="center" wrapText="1"/>
      <protection locked="0"/>
    </xf>
    <xf numFmtId="167" fontId="22" fillId="0" borderId="7" xfId="0" applyNumberFormat="1" applyFont="1" applyBorder="1" applyAlignment="1">
      <alignment horizontal="center" vertical="center" wrapText="1"/>
    </xf>
    <xf numFmtId="0" fontId="8" fillId="11" borderId="5" xfId="0" applyFont="1" applyFill="1" applyBorder="1" applyAlignment="1" applyProtection="1">
      <alignment horizontal="center" vertical="center" wrapText="1"/>
      <protection locked="0"/>
    </xf>
    <xf numFmtId="0" fontId="17" fillId="11" borderId="14" xfId="0" applyFont="1" applyFill="1" applyBorder="1" applyAlignment="1" applyProtection="1">
      <alignment horizontal="center" vertical="center" wrapText="1"/>
      <protection locked="0"/>
    </xf>
    <xf numFmtId="0" fontId="17" fillId="11" borderId="14" xfId="0" applyFont="1" applyFill="1" applyBorder="1" applyAlignment="1" applyProtection="1">
      <alignment horizontal="centerContinuous" vertical="center" wrapText="1"/>
      <protection locked="0"/>
    </xf>
    <xf numFmtId="167" fontId="17" fillId="11" borderId="14" xfId="3" applyNumberFormat="1" applyFont="1" applyFill="1" applyBorder="1" applyAlignment="1" applyProtection="1">
      <alignment horizontal="center" vertical="center" wrapText="1"/>
      <protection locked="0"/>
    </xf>
    <xf numFmtId="167" fontId="22" fillId="11" borderId="14" xfId="0" applyNumberFormat="1" applyFont="1" applyFill="1" applyBorder="1" applyAlignment="1">
      <alignment horizontal="center" vertical="center" wrapText="1"/>
    </xf>
    <xf numFmtId="167" fontId="17" fillId="11" borderId="15" xfId="0" applyNumberFormat="1" applyFont="1" applyFill="1" applyBorder="1" applyAlignment="1">
      <alignment horizontal="center" vertical="center" wrapText="1"/>
    </xf>
    <xf numFmtId="0" fontId="17" fillId="11" borderId="5" xfId="0" applyFont="1" applyFill="1" applyBorder="1" applyAlignment="1" applyProtection="1">
      <alignment horizontal="right" vertical="center"/>
      <protection locked="0"/>
    </xf>
    <xf numFmtId="167" fontId="17" fillId="11" borderId="14" xfId="0" applyNumberFormat="1" applyFont="1" applyFill="1" applyBorder="1" applyAlignment="1" applyProtection="1">
      <alignment horizontal="right" vertical="center"/>
      <protection locked="0"/>
    </xf>
    <xf numFmtId="167" fontId="17" fillId="11" borderId="20" xfId="3" applyNumberFormat="1" applyFont="1" applyFill="1" applyBorder="1" applyAlignment="1" applyProtection="1">
      <alignment horizontal="center" vertical="center" wrapText="1"/>
    </xf>
    <xf numFmtId="0" fontId="17" fillId="0" borderId="0" xfId="0" applyFont="1" applyAlignment="1" applyProtection="1">
      <alignment horizontal="right" vertical="center" wrapText="1"/>
      <protection locked="0"/>
    </xf>
    <xf numFmtId="167" fontId="17" fillId="0" borderId="0" xfId="0" applyNumberFormat="1" applyFont="1" applyAlignment="1" applyProtection="1">
      <alignment horizontal="right" vertical="center" wrapText="1"/>
      <protection locked="0"/>
    </xf>
    <xf numFmtId="44" fontId="17" fillId="0" borderId="0" xfId="0" applyNumberFormat="1" applyFont="1" applyAlignment="1" applyProtection="1">
      <alignment horizontal="right" vertical="center" wrapText="1"/>
      <protection locked="0"/>
    </xf>
    <xf numFmtId="167" fontId="17" fillId="0" borderId="0" xfId="3" applyNumberFormat="1" applyFont="1" applyFill="1" applyBorder="1" applyAlignment="1" applyProtection="1">
      <alignment horizontal="center" vertical="center" wrapText="1"/>
      <protection locked="0"/>
    </xf>
    <xf numFmtId="0" fontId="26" fillId="4" borderId="20" xfId="0" applyFont="1" applyFill="1" applyBorder="1" applyAlignment="1" applyProtection="1">
      <alignment horizontal="centerContinuous" vertical="center" wrapText="1"/>
      <protection locked="0"/>
    </xf>
    <xf numFmtId="167" fontId="26" fillId="4" borderId="20" xfId="0" applyNumberFormat="1" applyFont="1" applyFill="1" applyBorder="1" applyAlignment="1" applyProtection="1">
      <alignment horizontal="centerContinuous" vertical="center" wrapText="1"/>
      <protection locked="0"/>
    </xf>
    <xf numFmtId="167" fontId="26" fillId="7" borderId="20" xfId="0" applyNumberFormat="1" applyFont="1" applyFill="1" applyBorder="1" applyAlignment="1" applyProtection="1">
      <alignment horizontal="centerContinuous" vertical="center" wrapText="1"/>
      <protection locked="0"/>
    </xf>
    <xf numFmtId="167" fontId="22" fillId="9" borderId="7" xfId="0" applyNumberFormat="1" applyFont="1" applyFill="1" applyBorder="1" applyAlignment="1" applyProtection="1">
      <alignment horizontal="centerContinuous" vertical="center" wrapText="1"/>
      <protection locked="0"/>
    </xf>
    <xf numFmtId="0" fontId="22" fillId="9" borderId="21" xfId="0" applyFont="1" applyFill="1" applyBorder="1" applyAlignment="1" applyProtection="1">
      <alignment horizontal="centerContinuous" vertical="center" wrapText="1"/>
      <protection locked="0"/>
    </xf>
    <xf numFmtId="167" fontId="22" fillId="9" borderId="21" xfId="0" applyNumberFormat="1" applyFont="1" applyFill="1" applyBorder="1" applyAlignment="1" applyProtection="1">
      <alignment horizontal="centerContinuous" vertical="center" wrapText="1"/>
      <protection locked="0"/>
    </xf>
    <xf numFmtId="167" fontId="22" fillId="9" borderId="21" xfId="0" applyNumberFormat="1" applyFont="1" applyFill="1" applyBorder="1" applyAlignment="1" applyProtection="1">
      <alignment horizontal="center" vertical="center" wrapText="1"/>
      <protection locked="0"/>
    </xf>
    <xf numFmtId="0" fontId="17" fillId="9" borderId="5" xfId="0" applyFont="1" applyFill="1" applyBorder="1" applyAlignment="1" applyProtection="1">
      <alignment horizontal="centerContinuous" vertical="center" wrapText="1"/>
      <protection locked="0"/>
    </xf>
    <xf numFmtId="167" fontId="17" fillId="9" borderId="5" xfId="0" applyNumberFormat="1" applyFont="1" applyFill="1" applyBorder="1" applyAlignment="1" applyProtection="1">
      <alignment horizontal="center" vertical="center" wrapText="1"/>
      <protection locked="0"/>
    </xf>
    <xf numFmtId="0" fontId="22" fillId="9" borderId="7" xfId="0" applyFont="1" applyFill="1" applyBorder="1" applyAlignment="1" applyProtection="1">
      <alignment horizontal="center" vertical="center" wrapText="1"/>
      <protection locked="0"/>
    </xf>
    <xf numFmtId="167" fontId="22" fillId="9" borderId="15" xfId="0" applyNumberFormat="1" applyFont="1" applyFill="1" applyBorder="1" applyAlignment="1" applyProtection="1">
      <alignment horizontal="center" vertical="center" wrapText="1"/>
      <protection locked="0"/>
    </xf>
    <xf numFmtId="44" fontId="22" fillId="9" borderId="15" xfId="0" applyNumberFormat="1" applyFont="1" applyFill="1" applyBorder="1" applyAlignment="1" applyProtection="1">
      <alignment horizontal="center" vertical="center" wrapText="1"/>
      <protection locked="0"/>
    </xf>
    <xf numFmtId="44" fontId="22" fillId="9" borderId="7" xfId="0" applyNumberFormat="1" applyFont="1" applyFill="1" applyBorder="1" applyAlignment="1" applyProtection="1">
      <alignment horizontal="center" vertical="center" wrapText="1"/>
      <protection locked="0"/>
    </xf>
    <xf numFmtId="44" fontId="17" fillId="0" borderId="7" xfId="0" applyNumberFormat="1" applyFont="1" applyBorder="1" applyAlignment="1">
      <alignment horizontal="center" vertical="center" wrapText="1"/>
    </xf>
    <xf numFmtId="167" fontId="17" fillId="0" borderId="7" xfId="0" applyNumberFormat="1" applyFont="1" applyBorder="1" applyAlignment="1" applyProtection="1">
      <alignment horizontal="center" vertical="center" wrapText="1"/>
      <protection locked="0"/>
    </xf>
    <xf numFmtId="167" fontId="17" fillId="0" borderId="21" xfId="0" applyNumberFormat="1" applyFont="1" applyBorder="1" applyAlignment="1" applyProtection="1">
      <alignment horizontal="center" vertical="center" wrapText="1"/>
      <protection locked="0"/>
    </xf>
    <xf numFmtId="0" fontId="17" fillId="11" borderId="5" xfId="0" applyFont="1" applyFill="1" applyBorder="1" applyAlignment="1" applyProtection="1">
      <alignment horizontal="centerContinuous" vertical="center" wrapText="1"/>
      <protection locked="0"/>
    </xf>
    <xf numFmtId="0" fontId="17" fillId="11" borderId="5" xfId="0" applyFont="1" applyFill="1" applyBorder="1" applyAlignment="1" applyProtection="1">
      <alignment horizontal="right" vertical="center" wrapText="1"/>
      <protection locked="0"/>
    </xf>
    <xf numFmtId="0" fontId="17" fillId="11" borderId="14" xfId="0" applyFont="1" applyFill="1" applyBorder="1" applyAlignment="1" applyProtection="1">
      <alignment horizontal="right" vertical="center" wrapText="1"/>
      <protection locked="0"/>
    </xf>
    <xf numFmtId="167" fontId="17" fillId="11" borderId="14" xfId="0" applyNumberFormat="1" applyFont="1" applyFill="1" applyBorder="1" applyAlignment="1" applyProtection="1">
      <alignment horizontal="right" vertical="center" wrapText="1"/>
      <protection locked="0"/>
    </xf>
    <xf numFmtId="167" fontId="17" fillId="11" borderId="7" xfId="0" applyNumberFormat="1" applyFont="1" applyFill="1" applyBorder="1" applyAlignment="1" applyProtection="1">
      <alignment horizontal="right" vertical="center" wrapText="1"/>
      <protection locked="0"/>
    </xf>
    <xf numFmtId="0" fontId="17" fillId="10" borderId="7" xfId="0" applyFont="1" applyFill="1" applyBorder="1" applyAlignment="1" applyProtection="1">
      <alignment horizontal="centerContinuous" vertical="center" wrapText="1"/>
      <protection locked="0"/>
    </xf>
    <xf numFmtId="167" fontId="17" fillId="10" borderId="7" xfId="0" applyNumberFormat="1" applyFont="1" applyFill="1" applyBorder="1" applyAlignment="1" applyProtection="1">
      <alignment horizontal="centerContinuous" vertical="center" wrapText="1"/>
      <protection locked="0"/>
    </xf>
    <xf numFmtId="167" fontId="17" fillId="10" borderId="7" xfId="0" applyNumberFormat="1" applyFont="1" applyFill="1" applyBorder="1" applyAlignment="1" applyProtection="1">
      <alignment horizontal="center" vertical="center" wrapText="1"/>
      <protection locked="0"/>
    </xf>
    <xf numFmtId="0" fontId="22" fillId="10" borderId="7" xfId="0" applyFont="1" applyFill="1" applyBorder="1" applyAlignment="1" applyProtection="1">
      <alignment horizontal="centerContinuous" vertical="center" wrapText="1"/>
      <protection locked="0"/>
    </xf>
    <xf numFmtId="167" fontId="22" fillId="10" borderId="7" xfId="0" applyNumberFormat="1" applyFont="1" applyFill="1" applyBorder="1" applyAlignment="1" applyProtection="1">
      <alignment horizontal="center" vertical="center" wrapText="1"/>
      <protection locked="0"/>
    </xf>
    <xf numFmtId="0" fontId="22" fillId="10" borderId="7" xfId="0" applyFont="1" applyFill="1" applyBorder="1" applyAlignment="1" applyProtection="1">
      <alignment horizontal="center" vertical="center" wrapText="1"/>
      <protection locked="0"/>
    </xf>
    <xf numFmtId="7" fontId="17" fillId="0" borderId="7" xfId="3" applyNumberFormat="1" applyFont="1" applyFill="1" applyBorder="1" applyAlignment="1" applyProtection="1">
      <alignment horizontal="center" vertical="center" wrapText="1"/>
      <protection locked="0"/>
    </xf>
    <xf numFmtId="167" fontId="17" fillId="0" borderId="7" xfId="3" applyNumberFormat="1" applyFont="1" applyBorder="1" applyAlignment="1" applyProtection="1">
      <alignment horizontal="center" vertical="center" wrapText="1"/>
    </xf>
    <xf numFmtId="167" fontId="17" fillId="11" borderId="14" xfId="3" applyNumberFormat="1" applyFont="1" applyFill="1" applyBorder="1" applyAlignment="1" applyProtection="1">
      <alignment horizontal="center" vertical="center" wrapText="1"/>
    </xf>
    <xf numFmtId="167" fontId="22" fillId="10" borderId="7" xfId="0" applyNumberFormat="1" applyFont="1" applyFill="1" applyBorder="1" applyAlignment="1" applyProtection="1">
      <alignment horizontal="centerContinuous" vertical="center" wrapText="1"/>
      <protection locked="0"/>
    </xf>
    <xf numFmtId="167" fontId="22" fillId="10" borderId="21" xfId="0" applyNumberFormat="1" applyFont="1" applyFill="1" applyBorder="1" applyAlignment="1" applyProtection="1">
      <alignment horizontal="center" vertical="center" wrapText="1"/>
      <protection locked="0"/>
    </xf>
    <xf numFmtId="0" fontId="17" fillId="10" borderId="5" xfId="0" applyFont="1" applyFill="1" applyBorder="1" applyAlignment="1" applyProtection="1">
      <alignment horizontal="centerContinuous" vertical="center" wrapText="1"/>
      <protection locked="0"/>
    </xf>
    <xf numFmtId="44" fontId="22" fillId="10" borderId="7" xfId="0" applyNumberFormat="1"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6" fillId="0" borderId="0" xfId="0" applyFont="1" applyAlignment="1" applyProtection="1">
      <alignment vertical="center" wrapText="1"/>
      <protection locked="0"/>
    </xf>
    <xf numFmtId="0" fontId="0" fillId="0" borderId="0" xfId="0" applyProtection="1">
      <protection locked="0"/>
    </xf>
    <xf numFmtId="0" fontId="21" fillId="0" borderId="7" xfId="0" applyFont="1" applyBorder="1" applyAlignment="1" applyProtection="1">
      <alignment horizontal="center" vertical="center" wrapText="1"/>
      <protection locked="0"/>
    </xf>
    <xf numFmtId="167" fontId="22" fillId="0" borderId="7" xfId="0" applyNumberFormat="1" applyFont="1" applyBorder="1" applyAlignment="1" applyProtection="1">
      <alignment horizontal="center" vertical="center" wrapText="1"/>
      <protection locked="0"/>
    </xf>
    <xf numFmtId="7" fontId="22" fillId="0" borderId="7" xfId="3" applyNumberFormat="1" applyFont="1" applyFill="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8" fontId="22" fillId="0" borderId="15" xfId="0" applyNumberFormat="1" applyFont="1" applyBorder="1" applyAlignment="1">
      <alignment horizontal="center" vertical="center" wrapText="1"/>
    </xf>
    <xf numFmtId="0" fontId="17" fillId="9" borderId="5" xfId="0" applyFont="1" applyFill="1" applyBorder="1" applyAlignment="1">
      <alignment horizontal="right" vertical="center"/>
    </xf>
    <xf numFmtId="0" fontId="17" fillId="9" borderId="14" xfId="0" applyFont="1" applyFill="1" applyBorder="1" applyAlignment="1">
      <alignment horizontal="right" vertical="center"/>
    </xf>
    <xf numFmtId="167" fontId="17" fillId="9" borderId="14" xfId="0" applyNumberFormat="1" applyFont="1" applyFill="1" applyBorder="1" applyAlignment="1">
      <alignment horizontal="right" vertical="center"/>
    </xf>
    <xf numFmtId="167" fontId="17" fillId="9" borderId="17" xfId="0" applyNumberFormat="1" applyFont="1" applyFill="1" applyBorder="1" applyAlignment="1">
      <alignment horizontal="right" vertical="center"/>
    </xf>
    <xf numFmtId="0" fontId="17" fillId="9" borderId="17" xfId="0" applyFont="1" applyFill="1" applyBorder="1" applyAlignment="1">
      <alignment horizontal="right" vertical="center"/>
    </xf>
    <xf numFmtId="0" fontId="17" fillId="9" borderId="18" xfId="0" applyFont="1" applyFill="1" applyBorder="1" applyAlignment="1">
      <alignment horizontal="right" vertical="center"/>
    </xf>
    <xf numFmtId="167" fontId="17" fillId="9" borderId="20" xfId="0" applyNumberFormat="1" applyFont="1" applyFill="1" applyBorder="1" applyAlignment="1">
      <alignment horizontal="right" vertical="center" wrapText="1"/>
    </xf>
    <xf numFmtId="0" fontId="17" fillId="10" borderId="11" xfId="0" applyFont="1" applyFill="1" applyBorder="1" applyAlignment="1">
      <alignment horizontal="right" vertical="center" wrapText="1"/>
    </xf>
    <xf numFmtId="0" fontId="17" fillId="10" borderId="12" xfId="0" applyFont="1" applyFill="1" applyBorder="1" applyAlignment="1">
      <alignment horizontal="right" vertical="center" wrapText="1"/>
    </xf>
    <xf numFmtId="167" fontId="17" fillId="10" borderId="12" xfId="0" applyNumberFormat="1" applyFont="1" applyFill="1" applyBorder="1" applyAlignment="1">
      <alignment horizontal="right" vertical="center" wrapText="1"/>
    </xf>
    <xf numFmtId="0" fontId="17" fillId="10" borderId="13" xfId="0" applyFont="1" applyFill="1" applyBorder="1" applyAlignment="1">
      <alignment horizontal="right" vertical="center"/>
    </xf>
    <xf numFmtId="167" fontId="17" fillId="10" borderId="7" xfId="0" applyNumberFormat="1" applyFont="1" applyFill="1" applyBorder="1" applyAlignment="1">
      <alignment horizontal="right" vertical="center" wrapText="1"/>
    </xf>
    <xf numFmtId="0" fontId="17" fillId="11" borderId="5" xfId="0" applyFont="1" applyFill="1" applyBorder="1" applyAlignment="1">
      <alignment horizontal="centerContinuous" vertical="center" wrapText="1"/>
    </xf>
    <xf numFmtId="167" fontId="17" fillId="11" borderId="14" xfId="0" applyNumberFormat="1" applyFont="1" applyFill="1" applyBorder="1" applyAlignment="1">
      <alignment horizontal="centerContinuous" vertical="center" wrapText="1"/>
    </xf>
    <xf numFmtId="167" fontId="17" fillId="11" borderId="15" xfId="0" applyNumberFormat="1" applyFont="1" applyFill="1" applyBorder="1" applyAlignment="1">
      <alignment horizontal="right" vertical="center" wrapText="1"/>
    </xf>
    <xf numFmtId="0" fontId="22" fillId="15" borderId="7" xfId="0" applyFont="1" applyFill="1" applyBorder="1" applyAlignment="1" applyProtection="1">
      <alignment horizontal="center" vertical="center" wrapText="1"/>
      <protection locked="0"/>
    </xf>
    <xf numFmtId="0" fontId="17" fillId="15" borderId="7" xfId="0" applyFont="1" applyFill="1" applyBorder="1" applyAlignment="1" applyProtection="1">
      <alignment horizontal="center" vertical="center" wrapText="1"/>
      <protection locked="0"/>
    </xf>
    <xf numFmtId="0" fontId="22" fillId="15" borderId="7" xfId="0" applyFont="1" applyFill="1" applyBorder="1" applyAlignment="1" applyProtection="1">
      <alignment horizontal="centerContinuous" vertical="center" wrapText="1"/>
      <protection locked="0"/>
    </xf>
    <xf numFmtId="167" fontId="22" fillId="15" borderId="7" xfId="3" applyNumberFormat="1" applyFont="1" applyFill="1" applyBorder="1" applyAlignment="1" applyProtection="1">
      <alignment horizontal="center" vertical="center" wrapText="1"/>
      <protection locked="0"/>
    </xf>
    <xf numFmtId="2" fontId="22" fillId="15" borderId="7" xfId="0" applyNumberFormat="1" applyFont="1" applyFill="1" applyBorder="1" applyAlignment="1" applyProtection="1">
      <alignment horizontal="center" vertical="center" wrapText="1"/>
      <protection locked="0"/>
    </xf>
    <xf numFmtId="167" fontId="22" fillId="15" borderId="7" xfId="0" applyNumberFormat="1" applyFont="1" applyFill="1" applyBorder="1" applyAlignment="1">
      <alignment horizontal="center" vertical="center" wrapText="1"/>
    </xf>
    <xf numFmtId="167" fontId="22" fillId="15" borderId="7" xfId="0" applyNumberFormat="1" applyFont="1" applyFill="1" applyBorder="1" applyAlignment="1" applyProtection="1">
      <alignment horizontal="center" vertical="center" wrapText="1"/>
      <protection locked="0"/>
    </xf>
    <xf numFmtId="167" fontId="22" fillId="15" borderId="7" xfId="3" applyNumberFormat="1" applyFont="1" applyFill="1" applyBorder="1" applyAlignment="1" applyProtection="1">
      <alignment horizontal="center" vertical="center" wrapText="1"/>
    </xf>
    <xf numFmtId="0" fontId="0" fillId="15" borderId="0" xfId="0" applyFill="1" applyProtection="1">
      <protection locked="0"/>
    </xf>
    <xf numFmtId="0" fontId="17" fillId="15" borderId="5" xfId="0" applyFont="1" applyFill="1" applyBorder="1" applyAlignment="1" applyProtection="1">
      <alignment horizontal="centerContinuous" vertical="center" wrapText="1"/>
      <protection locked="0"/>
    </xf>
    <xf numFmtId="167" fontId="17" fillId="15" borderId="5" xfId="3" applyNumberFormat="1" applyFont="1" applyFill="1" applyBorder="1" applyAlignment="1" applyProtection="1">
      <alignment vertical="center" wrapText="1"/>
      <protection locked="0"/>
    </xf>
    <xf numFmtId="167" fontId="22" fillId="15" borderId="15" xfId="0" applyNumberFormat="1" applyFont="1" applyFill="1" applyBorder="1" applyAlignment="1" applyProtection="1">
      <alignment horizontal="center" vertical="center" wrapText="1"/>
      <protection locked="0"/>
    </xf>
    <xf numFmtId="2" fontId="22" fillId="15" borderId="15" xfId="0" applyNumberFormat="1" applyFont="1" applyFill="1" applyBorder="1" applyAlignment="1" applyProtection="1">
      <alignment horizontal="center" vertical="center" wrapText="1"/>
      <protection locked="0"/>
    </xf>
    <xf numFmtId="167" fontId="17" fillId="15" borderId="7" xfId="0" applyNumberFormat="1" applyFont="1" applyFill="1" applyBorder="1" applyAlignment="1">
      <alignment horizontal="center" vertical="center" wrapText="1"/>
    </xf>
    <xf numFmtId="0" fontId="22" fillId="15" borderId="5" xfId="0" applyFont="1" applyFill="1" applyBorder="1" applyAlignment="1" applyProtection="1">
      <alignment horizontal="center" vertical="center" wrapText="1"/>
      <protection locked="0"/>
    </xf>
    <xf numFmtId="167" fontId="17" fillId="15" borderId="7" xfId="3" applyNumberFormat="1" applyFont="1" applyFill="1" applyBorder="1" applyAlignment="1" applyProtection="1">
      <alignment horizontal="center" vertical="center" wrapText="1"/>
    </xf>
    <xf numFmtId="0" fontId="0" fillId="15" borderId="0" xfId="0" applyFill="1" applyAlignment="1" applyProtection="1">
      <alignment wrapText="1"/>
      <protection locked="0"/>
    </xf>
    <xf numFmtId="167" fontId="17" fillId="15" borderId="7" xfId="3" applyNumberFormat="1" applyFont="1" applyFill="1" applyBorder="1" applyAlignment="1" applyProtection="1">
      <alignment vertical="center" wrapText="1"/>
      <protection locked="0"/>
    </xf>
    <xf numFmtId="0" fontId="23" fillId="4" borderId="0" xfId="0" applyFont="1" applyFill="1" applyAlignment="1" applyProtection="1">
      <alignment horizontal="left" vertical="center"/>
      <protection locked="0"/>
    </xf>
    <xf numFmtId="0" fontId="23" fillId="4" borderId="0" xfId="0" applyFont="1" applyFill="1" applyAlignment="1" applyProtection="1">
      <alignment horizontal="fill" vertical="center" wrapText="1"/>
      <protection locked="0"/>
    </xf>
    <xf numFmtId="0" fontId="23" fillId="0" borderId="0" xfId="0" applyFont="1" applyAlignment="1">
      <alignment horizontal="center" vertical="top" wrapText="1"/>
    </xf>
    <xf numFmtId="0" fontId="7" fillId="0" borderId="14" xfId="0" applyFont="1" applyBorder="1" applyAlignment="1">
      <alignment horizontal="center" vertical="center" wrapText="1"/>
    </xf>
    <xf numFmtId="0" fontId="7" fillId="0" borderId="5"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14" fontId="37" fillId="0" borderId="21" xfId="0" applyNumberFormat="1" applyFont="1" applyBorder="1" applyAlignment="1">
      <alignment horizontal="center" vertical="center" wrapText="1"/>
    </xf>
    <xf numFmtId="0" fontId="24" fillId="4" borderId="20" xfId="0" applyFont="1" applyFill="1" applyBorder="1" applyAlignment="1">
      <alignment horizontal="center" vertical="center" wrapText="1"/>
    </xf>
    <xf numFmtId="167" fontId="8" fillId="0" borderId="3" xfId="0" applyNumberFormat="1" applyFont="1" applyBorder="1"/>
    <xf numFmtId="0" fontId="23" fillId="7" borderId="1" xfId="0" applyFont="1" applyFill="1" applyBorder="1" applyAlignment="1">
      <alignment horizontal="center" vertical="top" wrapText="1"/>
    </xf>
    <xf numFmtId="0" fontId="23" fillId="4" borderId="16" xfId="0" applyFont="1" applyFill="1" applyBorder="1" applyAlignment="1">
      <alignment horizontal="center" vertical="top" wrapText="1"/>
    </xf>
    <xf numFmtId="0" fontId="23" fillId="4" borderId="20" xfId="0" applyFont="1" applyFill="1" applyBorder="1" applyAlignment="1">
      <alignment horizontal="center" vertical="center" wrapText="1"/>
    </xf>
    <xf numFmtId="0" fontId="22" fillId="5" borderId="44" xfId="0" applyFont="1" applyFill="1" applyBorder="1" applyAlignment="1">
      <alignment horizontal="left" vertical="top" wrapText="1"/>
    </xf>
    <xf numFmtId="0" fontId="4" fillId="0" borderId="44" xfId="0" applyFont="1" applyBorder="1" applyAlignment="1">
      <alignment horizontal="left" vertical="top"/>
    </xf>
    <xf numFmtId="0" fontId="22" fillId="6" borderId="44" xfId="0" applyFont="1" applyFill="1" applyBorder="1" applyAlignment="1">
      <alignment horizontal="left" vertical="top" wrapText="1"/>
    </xf>
    <xf numFmtId="0" fontId="16" fillId="0" borderId="44" xfId="0" applyFont="1" applyBorder="1" applyAlignment="1">
      <alignment horizontal="center" vertical="top"/>
    </xf>
    <xf numFmtId="0" fontId="43" fillId="0" borderId="44" xfId="0" applyFont="1" applyBorder="1" applyAlignment="1">
      <alignment horizontal="center" vertical="center"/>
    </xf>
    <xf numFmtId="0" fontId="23" fillId="4" borderId="7"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6" fillId="0" borderId="0" xfId="0" applyFont="1" applyAlignment="1">
      <alignment horizontal="left" vertical="top" wrapText="1"/>
    </xf>
    <xf numFmtId="0" fontId="44" fillId="15" borderId="7" xfId="0" applyFont="1" applyFill="1" applyBorder="1" applyAlignment="1" applyProtection="1">
      <alignment horizontal="center" vertical="center" wrapText="1"/>
      <protection locked="0"/>
    </xf>
    <xf numFmtId="167" fontId="44" fillId="15" borderId="7" xfId="3" applyNumberFormat="1" applyFont="1" applyFill="1" applyBorder="1" applyAlignment="1" applyProtection="1">
      <alignment horizontal="center" vertical="center" wrapText="1"/>
    </xf>
    <xf numFmtId="0" fontId="7" fillId="0" borderId="0" xfId="0" applyFont="1" applyAlignment="1">
      <alignment horizontal="left" vertical="center" wrapText="1"/>
    </xf>
    <xf numFmtId="2" fontId="17" fillId="0" borderId="4" xfId="0" applyNumberFormat="1" applyFont="1" applyBorder="1" applyAlignment="1" applyProtection="1">
      <alignment horizontal="center" vertical="center" wrapText="1"/>
      <protection locked="0"/>
    </xf>
    <xf numFmtId="167" fontId="17" fillId="0" borderId="7" xfId="3" applyNumberFormat="1" applyFont="1" applyBorder="1" applyAlignment="1" applyProtection="1">
      <alignment horizontal="center" vertical="center" wrapText="1"/>
      <protection locked="0"/>
    </xf>
    <xf numFmtId="167" fontId="17" fillId="0" borderId="21" xfId="3" applyNumberFormat="1" applyFont="1" applyBorder="1" applyAlignment="1" applyProtection="1">
      <alignment horizontal="center" vertical="center" wrapText="1"/>
      <protection locked="0"/>
    </xf>
    <xf numFmtId="8" fontId="17" fillId="0" borderId="0" xfId="0" applyNumberFormat="1" applyFont="1"/>
    <xf numFmtId="0" fontId="17" fillId="0" borderId="20" xfId="0" applyFont="1" applyBorder="1" applyAlignment="1" applyProtection="1">
      <alignment horizontal="center" vertical="center" wrapText="1"/>
      <protection locked="0"/>
    </xf>
    <xf numFmtId="0" fontId="22" fillId="0" borderId="5" xfId="0" applyFont="1" applyBorder="1" applyAlignment="1" applyProtection="1">
      <alignment horizontal="centerContinuous" vertical="center" wrapText="1"/>
      <protection locked="0"/>
    </xf>
    <xf numFmtId="167" fontId="22" fillId="0" borderId="7" xfId="10" applyNumberFormat="1" applyFont="1" applyFill="1" applyBorder="1" applyAlignment="1" applyProtection="1">
      <alignment horizontal="center" vertical="center" wrapText="1"/>
      <protection locked="0"/>
    </xf>
    <xf numFmtId="2" fontId="17" fillId="0" borderId="7" xfId="11" applyNumberFormat="1" applyFont="1" applyBorder="1" applyAlignment="1" applyProtection="1">
      <alignment horizontal="center" vertical="center" wrapText="1"/>
      <protection locked="0"/>
    </xf>
    <xf numFmtId="167" fontId="17" fillId="0" borderId="7" xfId="10" applyNumberFormat="1" applyFont="1" applyFill="1" applyBorder="1" applyAlignment="1" applyProtection="1">
      <alignment horizontal="center" vertical="center" wrapText="1"/>
      <protection locked="0"/>
    </xf>
    <xf numFmtId="0" fontId="17" fillId="11" borderId="5" xfId="0" applyFont="1" applyFill="1" applyBorder="1" applyAlignment="1" applyProtection="1">
      <alignment horizontal="center" vertical="center" wrapText="1"/>
      <protection locked="0"/>
    </xf>
    <xf numFmtId="44" fontId="17" fillId="0" borderId="0" xfId="0"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46" fillId="0" borderId="0" xfId="0" applyFont="1" applyProtection="1">
      <protection locked="0"/>
    </xf>
    <xf numFmtId="0" fontId="17" fillId="0" borderId="0" xfId="0" applyFont="1" applyAlignment="1" applyProtection="1">
      <alignment horizontal="left" vertical="center" wrapText="1"/>
      <protection locked="0"/>
    </xf>
    <xf numFmtId="167" fontId="46" fillId="0" borderId="0" xfId="0" applyNumberFormat="1" applyFont="1" applyProtection="1">
      <protection locked="0"/>
    </xf>
    <xf numFmtId="2" fontId="17" fillId="0" borderId="47" xfId="0" applyNumberFormat="1" applyFont="1" applyBorder="1" applyAlignment="1" applyProtection="1">
      <alignment horizontal="center" vertical="center" wrapText="1"/>
      <protection locked="0"/>
    </xf>
    <xf numFmtId="0" fontId="17" fillId="0" borderId="0" xfId="0" applyFont="1" applyAlignment="1">
      <alignment horizontal="center" vertical="center" wrapText="1"/>
    </xf>
    <xf numFmtId="0" fontId="46" fillId="0" borderId="0" xfId="0" applyFont="1" applyAlignment="1" applyProtection="1">
      <alignment wrapText="1"/>
      <protection locked="0"/>
    </xf>
    <xf numFmtId="0" fontId="17" fillId="0" borderId="7" xfId="0" applyFont="1" applyBorder="1" applyAlignment="1" applyProtection="1">
      <alignment horizontal="centerContinuous" vertical="center" wrapText="1"/>
      <protection locked="0"/>
    </xf>
    <xf numFmtId="167" fontId="17" fillId="0" borderId="15" xfId="3" applyNumberFormat="1" applyFont="1" applyBorder="1" applyAlignment="1" applyProtection="1">
      <alignment horizontal="center" vertical="center" wrapText="1"/>
      <protection locked="0"/>
    </xf>
    <xf numFmtId="2" fontId="17" fillId="0" borderId="4" xfId="3" applyNumberFormat="1" applyFont="1" applyBorder="1" applyAlignment="1" applyProtection="1">
      <alignment horizontal="center" vertical="center" wrapText="1"/>
      <protection locked="0"/>
    </xf>
    <xf numFmtId="0" fontId="44" fillId="15" borderId="7" xfId="0" applyFont="1" applyFill="1" applyBorder="1" applyAlignment="1">
      <alignment horizontal="centerContinuous" vertical="center" wrapText="1"/>
    </xf>
    <xf numFmtId="2" fontId="44" fillId="15" borderId="7" xfId="0" applyNumberFormat="1" applyFont="1" applyFill="1" applyBorder="1" applyAlignment="1">
      <alignment horizontal="center" vertical="center" wrapText="1"/>
    </xf>
    <xf numFmtId="167" fontId="44" fillId="15" borderId="7" xfId="0" applyNumberFormat="1" applyFont="1" applyFill="1" applyBorder="1" applyAlignment="1">
      <alignment horizontal="center" vertical="center" wrapText="1"/>
    </xf>
    <xf numFmtId="167" fontId="17" fillId="11" borderId="14" xfId="0" applyNumberFormat="1" applyFont="1" applyFill="1" applyBorder="1" applyAlignment="1">
      <alignment horizontal="right" vertical="center"/>
    </xf>
    <xf numFmtId="0" fontId="44" fillId="15" borderId="7" xfId="0" applyFont="1" applyFill="1" applyBorder="1" applyAlignment="1">
      <alignment horizontal="center" vertical="center" wrapText="1"/>
    </xf>
    <xf numFmtId="0" fontId="44" fillId="15" borderId="5" xfId="0" applyFont="1" applyFill="1" applyBorder="1" applyAlignment="1">
      <alignment horizontal="centerContinuous" vertical="center" wrapText="1"/>
    </xf>
    <xf numFmtId="167" fontId="44" fillId="15" borderId="5" xfId="3" applyNumberFormat="1" applyFont="1" applyFill="1" applyBorder="1" applyAlignment="1" applyProtection="1">
      <alignment horizontal="center" vertical="center" wrapText="1"/>
    </xf>
    <xf numFmtId="167" fontId="44" fillId="15" borderId="15" xfId="0" applyNumberFormat="1" applyFont="1" applyFill="1" applyBorder="1" applyAlignment="1">
      <alignment horizontal="center" vertical="center" wrapText="1"/>
    </xf>
    <xf numFmtId="2" fontId="44" fillId="15" borderId="15" xfId="0" applyNumberFormat="1"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5" xfId="0" applyFont="1" applyFill="1" applyBorder="1" applyAlignment="1">
      <alignment horizontal="right" vertical="center" wrapText="1"/>
    </xf>
    <xf numFmtId="167" fontId="17" fillId="11" borderId="7" xfId="0" applyNumberFormat="1" applyFont="1" applyFill="1" applyBorder="1" applyAlignment="1">
      <alignment horizontal="right" vertical="center" wrapText="1"/>
    </xf>
    <xf numFmtId="0" fontId="44" fillId="15" borderId="5" xfId="0" applyFont="1" applyFill="1" applyBorder="1" applyAlignment="1">
      <alignment horizontal="center" vertical="center" wrapText="1"/>
    </xf>
    <xf numFmtId="167" fontId="17" fillId="11" borderId="7" xfId="10" applyNumberFormat="1" applyFont="1" applyFill="1" applyBorder="1" applyAlignment="1" applyProtection="1">
      <alignment horizontal="center" vertical="center" wrapText="1"/>
    </xf>
    <xf numFmtId="167" fontId="17" fillId="11" borderId="14" xfId="0" applyNumberFormat="1" applyFont="1" applyFill="1" applyBorder="1" applyAlignment="1">
      <alignment horizontal="center" vertical="center" wrapText="1"/>
    </xf>
    <xf numFmtId="2" fontId="17" fillId="11" borderId="7" xfId="0" applyNumberFormat="1" applyFont="1" applyFill="1" applyBorder="1" applyAlignment="1">
      <alignment horizontal="center" vertical="center" wrapText="1"/>
    </xf>
    <xf numFmtId="2" fontId="17" fillId="11" borderId="15" xfId="0" applyNumberFormat="1" applyFont="1" applyFill="1" applyBorder="1" applyAlignment="1">
      <alignment horizontal="right" vertical="center"/>
    </xf>
    <xf numFmtId="0" fontId="17" fillId="11" borderId="5" xfId="0" applyFont="1" applyFill="1" applyBorder="1" applyAlignment="1">
      <alignment horizontal="right" vertical="center"/>
    </xf>
    <xf numFmtId="0" fontId="27" fillId="9" borderId="5" xfId="0" applyFont="1" applyFill="1" applyBorder="1" applyAlignment="1">
      <alignment horizontal="right" vertical="center"/>
    </xf>
    <xf numFmtId="0" fontId="27" fillId="9" borderId="14" xfId="0" applyFont="1" applyFill="1" applyBorder="1" applyAlignment="1">
      <alignment horizontal="right" vertical="center"/>
    </xf>
    <xf numFmtId="167" fontId="27" fillId="9" borderId="14" xfId="0" applyNumberFormat="1" applyFont="1" applyFill="1" applyBorder="1" applyAlignment="1">
      <alignment horizontal="right" vertical="center"/>
    </xf>
    <xf numFmtId="167" fontId="27" fillId="9" borderId="17" xfId="0" applyNumberFormat="1" applyFont="1" applyFill="1" applyBorder="1" applyAlignment="1">
      <alignment horizontal="right" vertical="center"/>
    </xf>
    <xf numFmtId="0" fontId="27" fillId="9" borderId="17" xfId="0" applyFont="1" applyFill="1" applyBorder="1" applyAlignment="1">
      <alignment horizontal="right" vertical="center"/>
    </xf>
    <xf numFmtId="0" fontId="27" fillId="9" borderId="18" xfId="0" applyFont="1" applyFill="1" applyBorder="1" applyAlignment="1">
      <alignment horizontal="right" vertical="center"/>
    </xf>
    <xf numFmtId="167" fontId="27" fillId="9" borderId="20" xfId="0" applyNumberFormat="1" applyFont="1" applyFill="1" applyBorder="1" applyAlignment="1">
      <alignment horizontal="right" vertical="center" wrapText="1"/>
    </xf>
    <xf numFmtId="0" fontId="27" fillId="10" borderId="11" xfId="0" applyFont="1" applyFill="1" applyBorder="1" applyAlignment="1">
      <alignment horizontal="right" vertical="center" wrapText="1"/>
    </xf>
    <xf numFmtId="0" fontId="27" fillId="10" borderId="12" xfId="0" applyFont="1" applyFill="1" applyBorder="1" applyAlignment="1">
      <alignment horizontal="right" vertical="center" wrapText="1"/>
    </xf>
    <xf numFmtId="167" fontId="27" fillId="10" borderId="12" xfId="0" applyNumberFormat="1" applyFont="1" applyFill="1" applyBorder="1" applyAlignment="1">
      <alignment horizontal="right" vertical="center" wrapText="1"/>
    </xf>
    <xf numFmtId="0" fontId="27" fillId="10" borderId="13" xfId="0" applyFont="1" applyFill="1" applyBorder="1" applyAlignment="1">
      <alignment horizontal="right" vertical="center"/>
    </xf>
    <xf numFmtId="167" fontId="27" fillId="10" borderId="7" xfId="0" applyNumberFormat="1" applyFont="1" applyFill="1" applyBorder="1" applyAlignment="1">
      <alignment horizontal="right" vertical="center" wrapText="1"/>
    </xf>
    <xf numFmtId="0" fontId="27" fillId="11" borderId="5" xfId="0" applyFont="1" applyFill="1" applyBorder="1" applyAlignment="1">
      <alignment horizontal="centerContinuous" vertical="center" wrapText="1"/>
    </xf>
    <xf numFmtId="0" fontId="27" fillId="11" borderId="14" xfId="0" applyFont="1" applyFill="1" applyBorder="1" applyAlignment="1">
      <alignment horizontal="centerContinuous" vertical="center" wrapText="1"/>
    </xf>
    <xf numFmtId="167" fontId="27" fillId="11" borderId="14" xfId="0" applyNumberFormat="1" applyFont="1" applyFill="1" applyBorder="1" applyAlignment="1">
      <alignment horizontal="centerContinuous" vertical="center" wrapText="1"/>
    </xf>
    <xf numFmtId="167" fontId="27" fillId="11" borderId="15" xfId="0" applyNumberFormat="1" applyFont="1" applyFill="1" applyBorder="1" applyAlignment="1">
      <alignment horizontal="right" vertical="center" wrapText="1"/>
    </xf>
    <xf numFmtId="167" fontId="17" fillId="0" borderId="48" xfId="3" applyNumberFormat="1" applyFont="1" applyFill="1" applyBorder="1" applyAlignment="1" applyProtection="1">
      <alignment horizontal="center" vertical="center" wrapText="1"/>
      <protection locked="0"/>
    </xf>
    <xf numFmtId="167" fontId="17" fillId="0" borderId="49" xfId="3" applyNumberFormat="1" applyFont="1" applyBorder="1" applyAlignment="1" applyProtection="1">
      <alignment horizontal="center" vertical="center" wrapText="1"/>
      <protection locked="0"/>
    </xf>
    <xf numFmtId="167" fontId="17" fillId="0" borderId="48" xfId="0" applyNumberFormat="1" applyFont="1" applyBorder="1" applyAlignment="1" applyProtection="1">
      <alignment horizontal="center" vertical="center" wrapText="1"/>
      <protection locked="0"/>
    </xf>
    <xf numFmtId="167" fontId="17" fillId="16" borderId="48" xfId="0" applyNumberFormat="1" applyFont="1" applyFill="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0" fontId="39" fillId="0" borderId="5" xfId="0" applyFont="1" applyBorder="1" applyAlignment="1" applyProtection="1">
      <alignment horizontal="centerContinuous" vertical="center" wrapText="1"/>
      <protection locked="0"/>
    </xf>
    <xf numFmtId="0" fontId="39" fillId="0" borderId="5" xfId="0" applyFont="1" applyBorder="1" applyAlignment="1" applyProtection="1">
      <alignment horizontal="center" vertical="center" wrapText="1"/>
      <protection locked="0"/>
    </xf>
    <xf numFmtId="0" fontId="17" fillId="0" borderId="7" xfId="0" applyFont="1" applyBorder="1" applyAlignment="1" applyProtection="1">
      <alignment horizontal="center"/>
      <protection locked="0"/>
    </xf>
    <xf numFmtId="0" fontId="8" fillId="15" borderId="14" xfId="0" applyFont="1" applyFill="1" applyBorder="1" applyAlignment="1">
      <alignment horizontal="center" vertical="center" wrapText="1"/>
    </xf>
    <xf numFmtId="0" fontId="8" fillId="15" borderId="7" xfId="0" applyFont="1" applyFill="1" applyBorder="1" applyAlignment="1">
      <alignment horizontal="center" vertical="center" wrapText="1"/>
    </xf>
    <xf numFmtId="14" fontId="15" fillId="15" borderId="7" xfId="0" applyNumberFormat="1" applyFont="1" applyFill="1" applyBorder="1" applyAlignment="1">
      <alignment horizontal="center" vertical="center" wrapText="1"/>
    </xf>
    <xf numFmtId="0" fontId="8" fillId="15" borderId="7" xfId="0" applyFont="1" applyFill="1" applyBorder="1" applyAlignment="1">
      <alignment horizontal="center" vertical="center"/>
    </xf>
    <xf numFmtId="0" fontId="17" fillId="0" borderId="7" xfId="0" applyFont="1" applyBorder="1" applyAlignment="1">
      <alignment horizontal="left" vertical="top" wrapText="1"/>
    </xf>
    <xf numFmtId="0" fontId="23" fillId="4" borderId="5" xfId="0" applyFont="1" applyFill="1" applyBorder="1" applyAlignment="1">
      <alignment horizontal="center" vertical="top" wrapText="1"/>
    </xf>
    <xf numFmtId="0" fontId="8" fillId="0" borderId="0" xfId="0" applyFont="1" applyAlignment="1" applyProtection="1">
      <alignment horizontal="center" vertical="top"/>
      <protection locked="0"/>
    </xf>
    <xf numFmtId="167" fontId="17" fillId="9" borderId="21" xfId="0" applyNumberFormat="1" applyFont="1" applyFill="1" applyBorder="1" applyAlignment="1" applyProtection="1">
      <alignment horizontal="center" vertical="center" wrapText="1"/>
      <protection locked="0"/>
    </xf>
    <xf numFmtId="0" fontId="17" fillId="11" borderId="14" xfId="0" applyFont="1" applyFill="1" applyBorder="1" applyAlignment="1">
      <alignment horizontal="right" vertical="center"/>
    </xf>
    <xf numFmtId="0" fontId="17" fillId="11" borderId="15" xfId="0" applyFont="1" applyFill="1" applyBorder="1" applyAlignment="1">
      <alignment horizontal="right" vertical="center"/>
    </xf>
    <xf numFmtId="167" fontId="17" fillId="9" borderId="7" xfId="0" applyNumberFormat="1" applyFont="1" applyFill="1" applyBorder="1" applyAlignment="1" applyProtection="1">
      <alignment horizontal="center" vertical="center" wrapText="1"/>
      <protection locked="0"/>
    </xf>
    <xf numFmtId="167" fontId="17" fillId="10" borderId="21" xfId="0" applyNumberFormat="1" applyFont="1" applyFill="1" applyBorder="1" applyAlignment="1" applyProtection="1">
      <alignment horizontal="center" vertical="center" wrapText="1"/>
      <protection locked="0"/>
    </xf>
    <xf numFmtId="167" fontId="17" fillId="10" borderId="7" xfId="0" applyNumberFormat="1" applyFont="1" applyFill="1" applyBorder="1" applyAlignment="1">
      <alignment horizontal="center" vertical="center" wrapText="1"/>
    </xf>
    <xf numFmtId="0" fontId="17" fillId="11" borderId="14" xfId="0" applyFont="1" applyFill="1" applyBorder="1" applyAlignment="1">
      <alignment horizontal="right" vertical="center" wrapText="1"/>
    </xf>
    <xf numFmtId="0" fontId="17" fillId="11" borderId="14" xfId="0" applyFont="1" applyFill="1" applyBorder="1" applyAlignment="1" applyProtection="1">
      <alignment horizontal="right" vertical="center"/>
      <protection locked="0"/>
    </xf>
    <xf numFmtId="0" fontId="17" fillId="11" borderId="15" xfId="0" applyFont="1" applyFill="1" applyBorder="1" applyAlignment="1" applyProtection="1">
      <alignment horizontal="right" vertical="center"/>
      <protection locked="0"/>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14" fontId="37" fillId="0" borderId="7" xfId="0" applyNumberFormat="1" applyFont="1" applyFill="1" applyBorder="1" applyAlignment="1">
      <alignment horizontal="center" vertical="center" wrapText="1"/>
    </xf>
    <xf numFmtId="0" fontId="7" fillId="0" borderId="23" xfId="0" applyFont="1" applyBorder="1" applyAlignment="1">
      <alignment horizontal="center" vertical="top"/>
    </xf>
    <xf numFmtId="0" fontId="7" fillId="0" borderId="15" xfId="0" applyFont="1" applyBorder="1" applyAlignment="1">
      <alignment horizontal="center" vertical="top"/>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6" fillId="3" borderId="8" xfId="0" applyFont="1" applyFill="1" applyBorder="1" applyAlignment="1">
      <alignment horizontal="center" vertical="top"/>
    </xf>
    <xf numFmtId="0" fontId="6" fillId="3" borderId="9" xfId="0" applyFont="1" applyFill="1" applyBorder="1" applyAlignment="1">
      <alignment horizontal="center" vertical="top"/>
    </xf>
    <xf numFmtId="0" fontId="6" fillId="3" borderId="10" xfId="0" applyFont="1" applyFill="1" applyBorder="1" applyAlignment="1">
      <alignment horizontal="center" vertical="top"/>
    </xf>
    <xf numFmtId="15" fontId="7" fillId="0" borderId="23" xfId="0" applyNumberFormat="1"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14" fontId="7" fillId="0" borderId="23" xfId="0" applyNumberFormat="1" applyFont="1" applyBorder="1" applyAlignment="1">
      <alignment horizontal="center" vertical="top"/>
    </xf>
    <xf numFmtId="6" fontId="7" fillId="0" borderId="23" xfId="0" applyNumberFormat="1" applyFont="1" applyBorder="1" applyAlignment="1">
      <alignment horizontal="center" vertical="top"/>
    </xf>
    <xf numFmtId="0" fontId="20" fillId="13" borderId="26" xfId="0" applyFont="1" applyFill="1" applyBorder="1" applyAlignment="1">
      <alignment horizontal="center"/>
    </xf>
    <xf numFmtId="0" fontId="20" fillId="13" borderId="15" xfId="0" applyFont="1" applyFill="1" applyBorder="1" applyAlignment="1">
      <alignment horizontal="center"/>
    </xf>
    <xf numFmtId="0" fontId="30" fillId="0" borderId="5" xfId="0" applyFont="1" applyBorder="1" applyAlignment="1">
      <alignment horizontal="left" vertical="center" wrapText="1"/>
    </xf>
    <xf numFmtId="0" fontId="30" fillId="0" borderId="14" xfId="0" applyFont="1" applyBorder="1" applyAlignment="1">
      <alignment horizontal="left" vertical="center" wrapText="1"/>
    </xf>
    <xf numFmtId="0" fontId="30" fillId="0" borderId="24" xfId="0" applyFont="1" applyBorder="1" applyAlignment="1">
      <alignment horizontal="left" vertical="center" wrapText="1"/>
    </xf>
    <xf numFmtId="0" fontId="31" fillId="13" borderId="26" xfId="0" applyFont="1" applyFill="1" applyBorder="1" applyAlignment="1">
      <alignment horizontal="center" vertical="center"/>
    </xf>
    <xf numFmtId="0" fontId="31" fillId="13" borderId="15" xfId="0" applyFont="1" applyFill="1" applyBorder="1" applyAlignment="1">
      <alignment horizontal="center" vertical="center"/>
    </xf>
    <xf numFmtId="0" fontId="31" fillId="13" borderId="26" xfId="0" applyFont="1" applyFill="1" applyBorder="1" applyAlignment="1">
      <alignment horizontal="center"/>
    </xf>
    <xf numFmtId="0" fontId="31" fillId="13" borderId="15" xfId="0" applyFont="1" applyFill="1" applyBorder="1" applyAlignment="1">
      <alignment horizontal="center"/>
    </xf>
    <xf numFmtId="0" fontId="30" fillId="0" borderId="5" xfId="0" applyFont="1" applyBorder="1" applyAlignment="1">
      <alignment horizontal="left" vertical="top" wrapText="1"/>
    </xf>
    <xf numFmtId="0" fontId="30" fillId="0" borderId="14" xfId="0" applyFont="1" applyBorder="1" applyAlignment="1">
      <alignment horizontal="left" vertical="top" wrapText="1"/>
    </xf>
    <xf numFmtId="0" fontId="30" fillId="0" borderId="24" xfId="0" applyFont="1" applyBorder="1" applyAlignment="1">
      <alignment horizontal="left" vertical="top" wrapText="1"/>
    </xf>
    <xf numFmtId="0" fontId="33" fillId="0" borderId="27" xfId="0" applyFont="1" applyBorder="1" applyAlignment="1">
      <alignment horizontal="center" vertical="center" wrapText="1"/>
    </xf>
    <xf numFmtId="0" fontId="33"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5" xfId="0" applyFont="1" applyBorder="1" applyAlignment="1">
      <alignment horizontal="center" vertical="center" wrapText="1"/>
    </xf>
    <xf numFmtId="0" fontId="31" fillId="14" borderId="31" xfId="0" applyFont="1" applyFill="1" applyBorder="1" applyAlignment="1">
      <alignment horizontal="center" vertical="center" wrapText="1"/>
    </xf>
    <xf numFmtId="0" fontId="31" fillId="14" borderId="32" xfId="0" applyFont="1" applyFill="1" applyBorder="1" applyAlignment="1">
      <alignment horizontal="center" vertical="center" wrapText="1"/>
    </xf>
    <xf numFmtId="0" fontId="29" fillId="0" borderId="34" xfId="0" applyFont="1" applyBorder="1" applyAlignment="1">
      <alignment horizontal="left" vertical="center"/>
    </xf>
    <xf numFmtId="0" fontId="19" fillId="12" borderId="7" xfId="0" applyFont="1" applyFill="1" applyBorder="1" applyAlignment="1" applyProtection="1">
      <alignment horizontal="left" vertical="center" wrapText="1"/>
      <protection locked="0"/>
    </xf>
    <xf numFmtId="0" fontId="29" fillId="0" borderId="36" xfId="0" applyFont="1" applyBorder="1" applyAlignment="1">
      <alignment horizontal="left" vertical="center"/>
    </xf>
    <xf numFmtId="0" fontId="29" fillId="0" borderId="37" xfId="0" applyFont="1" applyBorder="1" applyAlignment="1">
      <alignment horizontal="left" vertical="center"/>
    </xf>
    <xf numFmtId="0" fontId="30" fillId="0" borderId="30" xfId="0" applyFont="1" applyBorder="1" applyAlignment="1">
      <alignment horizontal="left" vertical="center" wrapText="1"/>
    </xf>
    <xf numFmtId="0" fontId="30" fillId="0" borderId="29" xfId="0" applyFont="1" applyBorder="1" applyAlignment="1">
      <alignment horizontal="left" vertical="center" wrapText="1"/>
    </xf>
    <xf numFmtId="0" fontId="30" fillId="0" borderId="28" xfId="0" applyFont="1" applyBorder="1" applyAlignment="1">
      <alignment horizontal="left" vertical="center" wrapText="1"/>
    </xf>
    <xf numFmtId="0" fontId="17" fillId="0" borderId="7" xfId="0" applyFont="1" applyBorder="1" applyAlignment="1">
      <alignment horizontal="left" vertical="top"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26" fillId="4" borderId="39" xfId="0" applyFont="1" applyFill="1" applyBorder="1" applyAlignment="1">
      <alignment horizontal="center" vertical="center" wrapText="1"/>
    </xf>
    <xf numFmtId="0" fontId="38" fillId="15" borderId="0" xfId="0" applyFont="1" applyFill="1" applyAlignment="1">
      <alignment horizontal="center" vertical="top"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7" fillId="10" borderId="5" xfId="0" applyFont="1" applyFill="1" applyBorder="1" applyAlignment="1">
      <alignment horizontal="left" vertical="center" wrapText="1"/>
    </xf>
    <xf numFmtId="0" fontId="0" fillId="10" borderId="14" xfId="0" applyFill="1" applyBorder="1" applyAlignment="1">
      <alignment vertical="center"/>
    </xf>
    <xf numFmtId="0" fontId="0" fillId="10" borderId="15" xfId="0" applyFill="1" applyBorder="1" applyAlignment="1">
      <alignment vertical="center"/>
    </xf>
    <xf numFmtId="0" fontId="26" fillId="4" borderId="40" xfId="0" applyFont="1" applyFill="1"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6" fillId="0" borderId="45" xfId="0" applyFont="1" applyBorder="1" applyAlignment="1">
      <alignment vertical="center" wrapText="1"/>
    </xf>
    <xf numFmtId="0" fontId="0" fillId="0" borderId="42" xfId="0" applyBorder="1" applyAlignment="1">
      <alignment vertical="center" wrapText="1"/>
    </xf>
    <xf numFmtId="0" fontId="0" fillId="0" borderId="46" xfId="0" applyBorder="1" applyAlignment="1">
      <alignment vertical="center" wrapText="1"/>
    </xf>
    <xf numFmtId="0" fontId="17" fillId="0" borderId="1" xfId="0" applyFont="1" applyBorder="1" applyAlignment="1">
      <alignment vertical="center" wrapText="1"/>
    </xf>
    <xf numFmtId="0" fontId="45" fillId="0" borderId="2" xfId="0" applyFont="1" applyBorder="1" applyAlignment="1">
      <alignment vertical="center" wrapText="1"/>
    </xf>
    <xf numFmtId="0" fontId="45" fillId="0" borderId="3" xfId="0" applyFont="1" applyBorder="1" applyAlignment="1">
      <alignment vertical="center" wrapText="1"/>
    </xf>
    <xf numFmtId="0" fontId="7" fillId="10" borderId="12" xfId="0" applyFont="1" applyFill="1" applyBorder="1" applyAlignment="1">
      <alignment horizontal="left" vertical="center" wrapText="1"/>
    </xf>
    <xf numFmtId="0" fontId="0" fillId="10" borderId="12" xfId="0" applyFill="1" applyBorder="1" applyAlignment="1">
      <alignment vertical="center"/>
    </xf>
    <xf numFmtId="0" fontId="4" fillId="10" borderId="0" xfId="0" applyFont="1" applyFill="1" applyAlignment="1">
      <alignment horizontal="left" vertical="top" wrapText="1"/>
    </xf>
    <xf numFmtId="0" fontId="0" fillId="10" borderId="0" xfId="0" applyFill="1" applyAlignment="1">
      <alignment horizontal="left" vertical="top"/>
    </xf>
    <xf numFmtId="0" fontId="23" fillId="7" borderId="0" xfId="0" applyFont="1" applyFill="1" applyAlignment="1">
      <alignment horizontal="center"/>
    </xf>
    <xf numFmtId="0" fontId="0" fillId="7" borderId="0" xfId="0" applyFill="1" applyAlignment="1">
      <alignment horizontal="center"/>
    </xf>
    <xf numFmtId="0" fontId="0" fillId="10" borderId="0" xfId="0" applyFill="1" applyAlignment="1">
      <alignment horizontal="center"/>
    </xf>
    <xf numFmtId="0" fontId="8" fillId="10" borderId="0" xfId="0" applyFont="1" applyFill="1" applyAlignment="1">
      <alignment horizontal="center" vertical="top" wrapText="1"/>
    </xf>
    <xf numFmtId="0" fontId="42" fillId="0" borderId="44" xfId="0" applyFont="1" applyBorder="1" applyAlignment="1">
      <alignment horizontal="left" vertical="top"/>
    </xf>
    <xf numFmtId="0" fontId="23" fillId="7" borderId="1" xfId="0" applyFont="1" applyFill="1" applyBorder="1" applyAlignment="1">
      <alignment horizontal="left" vertical="top"/>
    </xf>
    <xf numFmtId="0" fontId="23" fillId="7" borderId="3" xfId="0" applyFont="1" applyFill="1" applyBorder="1" applyAlignment="1">
      <alignment horizontal="left" vertical="top"/>
    </xf>
    <xf numFmtId="0" fontId="8" fillId="0" borderId="1" xfId="0" applyFont="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22" fillId="15" borderId="1" xfId="0" applyFont="1" applyFill="1" applyBorder="1" applyAlignment="1">
      <alignment horizontal="center" vertical="top"/>
    </xf>
    <xf numFmtId="0" fontId="17" fillId="15" borderId="3" xfId="0" applyFont="1" applyFill="1" applyBorder="1" applyAlignment="1">
      <alignment horizontal="center" vertical="top"/>
    </xf>
    <xf numFmtId="0" fontId="23" fillId="4" borderId="39"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4" xfId="0" applyFont="1" applyBorder="1" applyAlignment="1">
      <alignment horizontal="center" vertical="center" wrapText="1"/>
    </xf>
    <xf numFmtId="0" fontId="23" fillId="4" borderId="41" xfId="0" applyFont="1" applyFill="1" applyBorder="1" applyAlignment="1">
      <alignment vertical="center" wrapText="1"/>
    </xf>
    <xf numFmtId="0" fontId="23" fillId="4" borderId="42" xfId="0" applyFont="1" applyFill="1" applyBorder="1" applyAlignment="1">
      <alignment vertical="center" wrapText="1"/>
    </xf>
    <xf numFmtId="0" fontId="23" fillId="4" borderId="43" xfId="0" applyFont="1" applyFill="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23" fillId="4" borderId="5"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1" fillId="8" borderId="5" xfId="0" applyFont="1" applyFill="1" applyBorder="1" applyAlignment="1">
      <alignment horizontal="center" vertical="top" wrapText="1"/>
    </xf>
    <xf numFmtId="0" fontId="21" fillId="8" borderId="15"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15" xfId="0" applyFont="1" applyFill="1" applyBorder="1" applyAlignment="1">
      <alignment horizontal="center" vertical="top" wrapText="1"/>
    </xf>
    <xf numFmtId="0" fontId="8" fillId="0" borderId="0" xfId="0" applyFont="1" applyAlignment="1" applyProtection="1">
      <alignment horizontal="center" vertical="top"/>
      <protection locked="0"/>
    </xf>
    <xf numFmtId="0" fontId="27" fillId="11" borderId="14" xfId="0" applyFont="1" applyFill="1" applyBorder="1" applyAlignment="1">
      <alignment horizontal="right" vertical="center" wrapText="1"/>
    </xf>
    <xf numFmtId="0" fontId="27" fillId="11" borderId="15" xfId="0" applyFont="1" applyFill="1" applyBorder="1" applyAlignment="1">
      <alignment horizontal="right" vertical="center" wrapText="1"/>
    </xf>
    <xf numFmtId="167" fontId="17" fillId="10" borderId="21" xfId="0" applyNumberFormat="1" applyFont="1" applyFill="1" applyBorder="1" applyAlignment="1" applyProtection="1">
      <alignment horizontal="center" vertical="center" wrapText="1"/>
      <protection locked="0"/>
    </xf>
    <xf numFmtId="167" fontId="17" fillId="10" borderId="20" xfId="0" applyNumberFormat="1" applyFont="1" applyFill="1" applyBorder="1" applyAlignment="1" applyProtection="1">
      <alignment horizontal="center" vertical="center" wrapText="1"/>
      <protection locked="0"/>
    </xf>
    <xf numFmtId="167" fontId="17" fillId="10" borderId="11" xfId="0" applyNumberFormat="1" applyFont="1" applyFill="1" applyBorder="1" applyAlignment="1" applyProtection="1">
      <alignment horizontal="center" vertical="center" wrapText="1"/>
      <protection locked="0"/>
    </xf>
    <xf numFmtId="167" fontId="17" fillId="10" borderId="16" xfId="0" applyNumberFormat="1" applyFont="1" applyFill="1" applyBorder="1" applyAlignment="1" applyProtection="1">
      <alignment horizontal="center" vertical="center" wrapText="1"/>
      <protection locked="0"/>
    </xf>
    <xf numFmtId="167" fontId="17" fillId="10" borderId="21" xfId="0" applyNumberFormat="1" applyFont="1" applyFill="1" applyBorder="1" applyAlignment="1">
      <alignment horizontal="center" vertical="center" wrapText="1"/>
    </xf>
    <xf numFmtId="167" fontId="17" fillId="10" borderId="20" xfId="0" applyNumberFormat="1" applyFont="1" applyFill="1" applyBorder="1" applyAlignment="1">
      <alignment horizontal="center" vertical="center" wrapText="1"/>
    </xf>
    <xf numFmtId="167" fontId="17" fillId="10" borderId="7" xfId="0" applyNumberFormat="1" applyFont="1" applyFill="1" applyBorder="1" applyAlignment="1">
      <alignment horizontal="center" vertical="center" wrapText="1"/>
    </xf>
    <xf numFmtId="167" fontId="17" fillId="9" borderId="21" xfId="0" applyNumberFormat="1" applyFont="1" applyFill="1" applyBorder="1" applyAlignment="1" applyProtection="1">
      <alignment horizontal="center" vertical="center" wrapText="1"/>
      <protection locked="0"/>
    </xf>
    <xf numFmtId="167" fontId="17" fillId="9" borderId="20" xfId="0" applyNumberFormat="1" applyFont="1" applyFill="1" applyBorder="1" applyAlignment="1" applyProtection="1">
      <alignment horizontal="center" vertical="center" wrapText="1"/>
      <protection locked="0"/>
    </xf>
    <xf numFmtId="0" fontId="17" fillId="11" borderId="14" xfId="0" applyFont="1" applyFill="1" applyBorder="1" applyAlignment="1">
      <alignment horizontal="right" vertical="center"/>
    </xf>
    <xf numFmtId="0" fontId="17" fillId="11" borderId="15" xfId="0" applyFont="1" applyFill="1" applyBorder="1" applyAlignment="1">
      <alignment horizontal="right" vertical="center"/>
    </xf>
    <xf numFmtId="167" fontId="17" fillId="9" borderId="7" xfId="0" applyNumberFormat="1" applyFont="1" applyFill="1" applyBorder="1" applyAlignment="1" applyProtection="1">
      <alignment horizontal="center" vertical="center" wrapText="1"/>
      <protection locked="0"/>
    </xf>
    <xf numFmtId="0" fontId="17" fillId="11" borderId="14" xfId="0" applyFont="1" applyFill="1" applyBorder="1" applyAlignment="1">
      <alignment horizontal="right" vertical="center" wrapText="1"/>
    </xf>
    <xf numFmtId="0" fontId="17" fillId="11" borderId="15" xfId="0" applyFont="1" applyFill="1" applyBorder="1" applyAlignment="1">
      <alignment horizontal="right" vertical="center" wrapText="1"/>
    </xf>
    <xf numFmtId="0" fontId="17" fillId="11" borderId="14" xfId="0" applyFont="1" applyFill="1" applyBorder="1" applyAlignment="1" applyProtection="1">
      <alignment horizontal="right" vertical="center"/>
      <protection locked="0"/>
    </xf>
    <xf numFmtId="0" fontId="17" fillId="11" borderId="15" xfId="0" applyFont="1" applyFill="1" applyBorder="1" applyAlignment="1" applyProtection="1">
      <alignment horizontal="right" vertical="center"/>
      <protection locked="0"/>
    </xf>
  </cellXfs>
  <cellStyles count="12">
    <cellStyle name="Comma 2" xfId="11" xr:uid="{2274C06A-F856-4802-8AF9-75D7E076F94F}"/>
    <cellStyle name="Comma0" xfId="8" xr:uid="{76451B8C-1B9D-492A-B724-976D32BB7DE8}"/>
    <cellStyle name="Currency" xfId="10" builtinId="4"/>
    <cellStyle name="Currency 2" xfId="3" xr:uid="{029F8C7B-EC2A-4FAF-8BAB-8795470282FA}"/>
    <cellStyle name="Currency0" xfId="7" xr:uid="{4E790A09-9CAF-4523-AC2C-F57F7D49ACCB}"/>
    <cellStyle name="Hyperlink" xfId="1" builtinId="8"/>
    <cellStyle name="Hyperlink 2" xfId="2" xr:uid="{2B98E09E-5B6D-4B79-BF47-85C87151962E}"/>
    <cellStyle name="Hyperlink 3" xfId="4" xr:uid="{E94C91F3-E684-4E8F-92E4-ED56C3D34084}"/>
    <cellStyle name="Normal" xfId="0" builtinId="0"/>
    <cellStyle name="Normal 2" xfId="6" xr:uid="{06792F3C-7349-4601-A71B-9457CB246EC1}"/>
    <cellStyle name="Normal 2 2" xfId="9" xr:uid="{7A194D33-8351-4E2A-A8C9-C06B2592D5DB}"/>
    <cellStyle name="Normal 3" xfId="5" xr:uid="{9A12A7BC-E2D6-4C60-901B-0ADB263B2ADE}"/>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8</xdr:row>
          <xdr:rowOff>28575</xdr:rowOff>
        </xdr:from>
        <xdr:to>
          <xdr:col>1</xdr:col>
          <xdr:colOff>1771650</xdr:colOff>
          <xdr:row>8</xdr:row>
          <xdr:rowOff>676275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DCC-2615 Goals &amp; Objectives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142875</xdr:rowOff>
        </xdr:from>
        <xdr:to>
          <xdr:col>1</xdr:col>
          <xdr:colOff>1666875</xdr:colOff>
          <xdr:row>10</xdr:row>
          <xdr:rowOff>771525</xdr:rowOff>
        </xdr:to>
        <xdr:sp macro="" textlink="">
          <xdr:nvSpPr>
            <xdr:cNvPr id="31748" name="Check Box 4" descr="3. AMC 180 - Actual Costs of Operations (required if an Audit is not submitted)" hidden="1">
              <a:extLst>
                <a:ext uri="{63B3BB69-23CF-44E3-9099-C40C66FF867C}">
                  <a14:compatExt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DCC-2637 Budget Worksheet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38100</xdr:rowOff>
        </xdr:from>
        <xdr:to>
          <xdr:col>1</xdr:col>
          <xdr:colOff>1685925</xdr:colOff>
          <xdr:row>11</xdr:row>
          <xdr:rowOff>590550</xdr:rowOff>
        </xdr:to>
        <xdr:sp macro="" textlink="">
          <xdr:nvSpPr>
            <xdr:cNvPr id="31749" name="Check Box 5" descr="5. AMC 182 - Reserve &amp; Other Accnt Balances (required&#10;if Audited Financial Statements are not submitted)" hidden="1">
              <a:extLst>
                <a:ext uri="{63B3BB69-23CF-44E3-9099-C40C66FF867C}">
                  <a14:compatExt spid="_x0000_s31749"/>
                </a:ext>
                <a:ext uri="{FF2B5EF4-FFF2-40B4-BE49-F238E27FC236}">
                  <a16:creationId xmlns:a16="http://schemas.microsoft.com/office/drawing/2014/main" id="{00000000-0008-0000-01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Additional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47625</xdr:rowOff>
        </xdr:from>
        <xdr:to>
          <xdr:col>1</xdr:col>
          <xdr:colOff>1809750</xdr:colOff>
          <xdr:row>10</xdr:row>
          <xdr:rowOff>19050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1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DCC-2616 Equity Metrics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6FFB-4749-4890-BFE2-575E21EF0579}">
  <sheetPr>
    <tabColor rgb="FFFFFF00"/>
  </sheetPr>
  <dimension ref="A1:P39"/>
  <sheetViews>
    <sheetView workbookViewId="0">
      <selection activeCell="B17" sqref="B17:C19"/>
    </sheetView>
  </sheetViews>
  <sheetFormatPr defaultColWidth="0" defaultRowHeight="0" customHeight="1" zeroHeight="1"/>
  <cols>
    <col min="1" max="1" width="53.85546875" style="72" customWidth="1"/>
    <col min="2" max="2" width="45.5703125" style="72" customWidth="1"/>
    <col min="3" max="4" width="16" style="72" customWidth="1"/>
    <col min="5" max="5" width="23.7109375" style="72" hidden="1" customWidth="1"/>
    <col min="6" max="6" width="53.42578125" style="72" customWidth="1"/>
    <col min="7" max="7" width="19.5703125" style="72" customWidth="1"/>
    <col min="8" max="8" width="15.42578125" style="72" hidden="1" customWidth="1"/>
    <col min="9" max="9" width="13.42578125" style="72" hidden="1" customWidth="1"/>
    <col min="10" max="10" width="24" style="72" hidden="1" customWidth="1"/>
    <col min="11" max="11" width="8.7109375" style="72" hidden="1" customWidth="1"/>
    <col min="12" max="12" width="19.42578125" style="72" hidden="1" customWidth="1"/>
    <col min="13" max="13" width="28" style="72" hidden="1" customWidth="1"/>
    <col min="14" max="14" width="8.7109375" style="72" hidden="1" customWidth="1"/>
    <col min="15" max="15" width="19.42578125" style="72" hidden="1" customWidth="1"/>
    <col min="16" max="16" width="28" style="72" hidden="1" customWidth="1"/>
    <col min="17" max="16384" width="8.7109375" style="72" hidden="1"/>
  </cols>
  <sheetData>
    <row r="1" spans="1:13" ht="21" thickBot="1">
      <c r="A1" s="350" t="s">
        <v>0</v>
      </c>
      <c r="B1" s="351"/>
      <c r="C1" s="351"/>
      <c r="D1" s="351"/>
      <c r="E1" s="351"/>
      <c r="F1" s="351"/>
      <c r="G1" s="352"/>
      <c r="H1" s="71"/>
      <c r="I1" s="71"/>
      <c r="J1" s="71"/>
      <c r="K1" s="71"/>
      <c r="L1" s="71"/>
      <c r="M1" s="71"/>
    </row>
    <row r="2" spans="1:13" ht="21" thickBot="1">
      <c r="A2" s="71"/>
      <c r="B2" s="71"/>
      <c r="C2" s="71"/>
      <c r="D2" s="71"/>
      <c r="E2" s="73"/>
      <c r="F2" s="71"/>
      <c r="G2" s="71"/>
      <c r="H2" s="71"/>
      <c r="I2" s="71"/>
      <c r="J2" s="71"/>
      <c r="K2" s="71"/>
      <c r="L2" s="71"/>
      <c r="M2" s="71"/>
    </row>
    <row r="3" spans="1:13" ht="18" customHeight="1">
      <c r="A3" s="353" t="s">
        <v>1</v>
      </c>
      <c r="B3" s="354"/>
      <c r="C3" s="355"/>
      <c r="D3" s="74"/>
    </row>
    <row r="4" spans="1:13" ht="36">
      <c r="A4" s="92" t="s">
        <v>2</v>
      </c>
      <c r="B4" s="348"/>
      <c r="C4" s="349"/>
      <c r="D4" s="75"/>
      <c r="E4" s="73" t="s">
        <v>3</v>
      </c>
      <c r="F4" s="70"/>
      <c r="M4" s="76"/>
    </row>
    <row r="5" spans="1:13" ht="18.75" thickBot="1">
      <c r="A5" s="93" t="s">
        <v>4</v>
      </c>
      <c r="B5" s="356">
        <v>45337</v>
      </c>
      <c r="C5" s="349"/>
      <c r="D5" s="335"/>
      <c r="E5" s="73" t="s">
        <v>5</v>
      </c>
      <c r="F5" s="70"/>
      <c r="H5" s="76"/>
      <c r="I5" s="76"/>
      <c r="J5" s="76"/>
      <c r="K5" s="76"/>
      <c r="L5" s="76"/>
      <c r="M5" s="76"/>
    </row>
    <row r="6" spans="1:13" ht="18">
      <c r="A6" s="357" t="s">
        <v>6</v>
      </c>
      <c r="B6" s="358"/>
      <c r="C6" s="359"/>
      <c r="D6" s="74"/>
      <c r="E6" s="73"/>
      <c r="F6" s="70"/>
      <c r="H6" s="76"/>
      <c r="I6" s="76"/>
      <c r="J6" s="76"/>
      <c r="K6" s="76"/>
      <c r="L6" s="76"/>
      <c r="M6" s="76"/>
    </row>
    <row r="7" spans="1:13" ht="20.25" customHeight="1">
      <c r="A7" s="94" t="s">
        <v>7</v>
      </c>
      <c r="B7" s="348"/>
      <c r="C7" s="349"/>
      <c r="D7" s="335"/>
      <c r="E7" s="73" t="s">
        <v>8</v>
      </c>
      <c r="F7" s="70"/>
      <c r="H7" s="76"/>
      <c r="I7" s="76"/>
      <c r="J7" s="76"/>
      <c r="K7" s="76"/>
      <c r="L7" s="76"/>
      <c r="M7" s="76"/>
    </row>
    <row r="8" spans="1:13" ht="18">
      <c r="A8" s="94" t="s">
        <v>9</v>
      </c>
      <c r="B8" s="348"/>
      <c r="C8" s="349"/>
      <c r="D8" s="335"/>
      <c r="E8" s="73" t="s">
        <v>10</v>
      </c>
      <c r="F8" s="70"/>
      <c r="H8" s="76"/>
      <c r="I8" s="76"/>
      <c r="J8" s="76"/>
      <c r="K8" s="76"/>
      <c r="L8" s="76"/>
      <c r="M8" s="76"/>
    </row>
    <row r="9" spans="1:13" ht="18">
      <c r="A9" s="94" t="s">
        <v>11</v>
      </c>
      <c r="B9" s="348"/>
      <c r="C9" s="349"/>
      <c r="D9" s="335"/>
      <c r="E9" s="73" t="s">
        <v>12</v>
      </c>
      <c r="F9" s="77"/>
      <c r="H9" s="76"/>
      <c r="I9" s="76"/>
      <c r="J9" s="76"/>
      <c r="K9" s="76"/>
      <c r="L9" s="76"/>
      <c r="M9" s="76"/>
    </row>
    <row r="10" spans="1:13" ht="18">
      <c r="A10" s="94" t="s">
        <v>13</v>
      </c>
      <c r="B10" s="348"/>
      <c r="C10" s="349"/>
      <c r="D10" s="335"/>
      <c r="E10" s="73" t="s">
        <v>14</v>
      </c>
      <c r="H10" s="76"/>
      <c r="I10" s="76"/>
      <c r="J10" s="76"/>
      <c r="K10" s="76"/>
      <c r="L10" s="76"/>
      <c r="M10" s="76"/>
    </row>
    <row r="11" spans="1:13" ht="18.75" thickBot="1">
      <c r="A11" s="93" t="s">
        <v>15</v>
      </c>
      <c r="B11" s="348"/>
      <c r="C11" s="349"/>
      <c r="D11" s="78"/>
      <c r="E11" s="73" t="s">
        <v>16</v>
      </c>
      <c r="H11" s="76"/>
      <c r="I11" s="76"/>
      <c r="J11" s="76"/>
      <c r="K11" s="76"/>
      <c r="L11" s="76"/>
      <c r="M11" s="76"/>
    </row>
    <row r="12" spans="1:13" ht="18">
      <c r="A12" s="357" t="s">
        <v>17</v>
      </c>
      <c r="B12" s="358"/>
      <c r="C12" s="359"/>
      <c r="D12" s="74"/>
      <c r="E12" s="73"/>
      <c r="F12" s="79"/>
      <c r="H12" s="76"/>
      <c r="I12" s="76"/>
      <c r="J12" s="76"/>
      <c r="K12" s="76"/>
      <c r="L12" s="76"/>
      <c r="M12" s="76"/>
    </row>
    <row r="13" spans="1:13" ht="18">
      <c r="A13" s="95" t="s">
        <v>18</v>
      </c>
      <c r="B13" s="348"/>
      <c r="C13" s="349"/>
      <c r="D13" s="75"/>
      <c r="E13" s="73" t="s">
        <v>19</v>
      </c>
      <c r="F13" s="4"/>
      <c r="H13" s="80"/>
      <c r="I13" s="80"/>
      <c r="J13" s="80"/>
      <c r="K13" s="80"/>
      <c r="L13" s="80"/>
      <c r="M13" s="76"/>
    </row>
    <row r="14" spans="1:13" ht="18">
      <c r="A14" s="95" t="s">
        <v>20</v>
      </c>
      <c r="B14" s="348"/>
      <c r="C14" s="349"/>
      <c r="D14" s="335"/>
      <c r="E14" s="73" t="s">
        <v>21</v>
      </c>
      <c r="F14" s="4"/>
      <c r="H14" s="76"/>
      <c r="I14" s="76"/>
      <c r="J14" s="76"/>
      <c r="K14" s="76"/>
      <c r="L14" s="76"/>
      <c r="M14" s="76"/>
    </row>
    <row r="15" spans="1:13" ht="18.75" thickBot="1">
      <c r="A15" s="95" t="s">
        <v>22</v>
      </c>
      <c r="B15" s="348"/>
      <c r="C15" s="349"/>
      <c r="D15" s="81"/>
      <c r="E15" s="73" t="s">
        <v>23</v>
      </c>
      <c r="F15" s="4"/>
      <c r="I15" s="82"/>
      <c r="J15" s="82"/>
      <c r="K15" s="82"/>
      <c r="L15" s="82"/>
      <c r="M15" s="76"/>
    </row>
    <row r="16" spans="1:13" ht="18">
      <c r="A16" s="357" t="s">
        <v>24</v>
      </c>
      <c r="B16" s="358"/>
      <c r="C16" s="359"/>
      <c r="D16" s="81"/>
      <c r="E16" s="73"/>
      <c r="F16" s="4"/>
      <c r="I16" s="82"/>
      <c r="J16" s="82"/>
      <c r="K16" s="82"/>
      <c r="L16" s="82"/>
      <c r="M16" s="76"/>
    </row>
    <row r="17" spans="1:13" ht="18">
      <c r="A17" s="95" t="s">
        <v>25</v>
      </c>
      <c r="B17" s="361"/>
      <c r="C17" s="349"/>
      <c r="D17" s="81"/>
      <c r="E17" s="73"/>
      <c r="F17" s="4"/>
      <c r="I17" s="82"/>
      <c r="J17" s="82"/>
      <c r="K17" s="82"/>
      <c r="L17" s="82"/>
      <c r="M17" s="76"/>
    </row>
    <row r="18" spans="1:13" ht="18">
      <c r="A18" s="95" t="s">
        <v>26</v>
      </c>
      <c r="B18" s="361"/>
      <c r="C18" s="349"/>
      <c r="D18" s="81"/>
      <c r="E18" s="73"/>
      <c r="F18" s="4"/>
      <c r="I18" s="82"/>
      <c r="J18" s="82"/>
      <c r="K18" s="82"/>
      <c r="L18" s="82"/>
      <c r="M18" s="76"/>
    </row>
    <row r="19" spans="1:13" ht="18">
      <c r="A19" s="95" t="s">
        <v>27</v>
      </c>
      <c r="B19" s="360"/>
      <c r="C19" s="349"/>
      <c r="D19" s="81"/>
      <c r="E19" s="73"/>
      <c r="F19" s="4"/>
      <c r="I19" s="82"/>
      <c r="J19" s="82"/>
      <c r="K19" s="82"/>
      <c r="L19" s="82"/>
      <c r="M19" s="76"/>
    </row>
    <row r="20" spans="1:13" ht="14.65" customHeight="1">
      <c r="E20" s="1"/>
      <c r="F20" s="83"/>
      <c r="G20" s="1"/>
      <c r="H20" s="1"/>
      <c r="I20" s="1"/>
      <c r="J20" s="1"/>
      <c r="K20" s="1"/>
      <c r="L20" s="1"/>
      <c r="M20" s="1"/>
    </row>
    <row r="21" spans="1:13" ht="18" hidden="1">
      <c r="A21" s="84"/>
      <c r="B21" s="84"/>
      <c r="C21" s="84"/>
      <c r="D21" s="84"/>
      <c r="E21" s="5"/>
      <c r="F21" s="5"/>
      <c r="G21" s="5"/>
      <c r="H21" s="5"/>
      <c r="I21" s="5"/>
      <c r="J21" s="5"/>
      <c r="K21" s="5"/>
      <c r="L21" s="5"/>
      <c r="M21" s="5"/>
    </row>
    <row r="22" spans="1:13" ht="18" hidden="1">
      <c r="A22" s="76"/>
      <c r="B22" s="76"/>
      <c r="C22" s="76"/>
      <c r="D22" s="76"/>
      <c r="E22" s="1"/>
      <c r="F22" s="1"/>
      <c r="G22" s="1"/>
      <c r="H22" s="1"/>
      <c r="I22" s="1"/>
      <c r="J22" s="1"/>
      <c r="K22" s="1"/>
      <c r="L22" s="1"/>
      <c r="M22" s="1"/>
    </row>
    <row r="23" spans="1:13" ht="18" hidden="1">
      <c r="A23" s="76"/>
      <c r="B23" s="76"/>
      <c r="C23" s="76"/>
      <c r="D23" s="76"/>
      <c r="E23" s="5"/>
      <c r="F23" s="5"/>
      <c r="G23" s="5"/>
      <c r="H23" s="5"/>
      <c r="I23" s="5"/>
      <c r="J23" s="5"/>
      <c r="K23" s="5"/>
      <c r="L23" s="5"/>
      <c r="M23" s="5"/>
    </row>
    <row r="24" spans="1:13" ht="34.5" hidden="1">
      <c r="A24" s="76"/>
      <c r="B24" s="85"/>
      <c r="C24" s="76"/>
      <c r="D24" s="76"/>
      <c r="E24" s="1"/>
      <c r="F24" s="1"/>
      <c r="G24" s="1"/>
      <c r="H24" s="1"/>
      <c r="I24" s="1"/>
      <c r="J24" s="1"/>
      <c r="K24" s="1"/>
      <c r="L24" s="1"/>
      <c r="M24" s="1"/>
    </row>
    <row r="25" spans="1:13" ht="18" hidden="1">
      <c r="A25" s="76"/>
      <c r="B25" s="76"/>
      <c r="C25" s="76"/>
      <c r="D25" s="76"/>
      <c r="E25" s="5"/>
      <c r="F25" s="5"/>
      <c r="G25" s="5"/>
      <c r="H25" s="5"/>
      <c r="I25" s="5"/>
      <c r="J25" s="5"/>
      <c r="K25" s="5"/>
      <c r="L25" s="5"/>
      <c r="M25" s="5"/>
    </row>
    <row r="26" spans="1:13" ht="18" hidden="1">
      <c r="A26" s="76"/>
      <c r="B26" s="76"/>
      <c r="C26" s="76"/>
      <c r="D26" s="76"/>
      <c r="E26" s="1"/>
      <c r="F26" s="1"/>
      <c r="G26" s="1"/>
      <c r="H26" s="1"/>
      <c r="I26" s="1"/>
      <c r="J26" s="1"/>
      <c r="K26" s="1"/>
      <c r="L26" s="1"/>
      <c r="M26" s="1"/>
    </row>
    <row r="27" spans="1:13" ht="15" hidden="1">
      <c r="A27" s="1"/>
      <c r="B27" s="1"/>
      <c r="C27" s="9"/>
      <c r="D27" s="9"/>
      <c r="E27" s="5"/>
      <c r="F27" s="5"/>
      <c r="G27" s="5"/>
      <c r="H27" s="5"/>
      <c r="I27" s="5"/>
      <c r="J27" s="5"/>
      <c r="K27" s="5"/>
      <c r="L27" s="5"/>
      <c r="M27" s="5"/>
    </row>
    <row r="28" spans="1:13" ht="15" hidden="1">
      <c r="A28" s="5"/>
      <c r="B28" s="5"/>
      <c r="C28" s="5"/>
      <c r="D28" s="5"/>
      <c r="E28" s="5"/>
      <c r="F28" s="5"/>
      <c r="G28" s="5"/>
      <c r="H28" s="5"/>
      <c r="I28" s="5"/>
      <c r="J28" s="5"/>
      <c r="K28" s="5"/>
      <c r="L28" s="5"/>
      <c r="M28" s="5"/>
    </row>
    <row r="29" spans="1:13" ht="15.75" hidden="1">
      <c r="A29" s="86"/>
      <c r="B29" s="1"/>
      <c r="C29" s="1"/>
      <c r="D29" s="1"/>
      <c r="E29" s="1"/>
      <c r="F29" s="1"/>
      <c r="G29" s="1"/>
      <c r="H29" s="1"/>
      <c r="I29" s="5"/>
      <c r="J29" s="5"/>
      <c r="K29" s="5"/>
      <c r="L29" s="5"/>
      <c r="M29" s="5"/>
    </row>
    <row r="30" spans="1:13" ht="15.75" hidden="1">
      <c r="A30" s="86"/>
      <c r="B30" s="1"/>
      <c r="C30" s="1"/>
      <c r="D30" s="1"/>
      <c r="E30" s="1"/>
      <c r="F30" s="1"/>
      <c r="G30" s="1"/>
      <c r="H30" s="1"/>
      <c r="I30" s="5"/>
      <c r="J30" s="5"/>
      <c r="K30" s="5"/>
      <c r="L30" s="5"/>
      <c r="M30" s="5"/>
    </row>
    <row r="31" spans="1:13" ht="15" hidden="1">
      <c r="A31" s="1"/>
      <c r="B31" s="1"/>
      <c r="C31" s="1"/>
      <c r="D31" s="1"/>
      <c r="E31" s="1"/>
      <c r="F31" s="1"/>
      <c r="G31" s="1"/>
      <c r="H31" s="1"/>
      <c r="I31" s="5"/>
      <c r="J31" s="5"/>
      <c r="K31" s="5"/>
      <c r="L31" s="5"/>
      <c r="M31" s="5"/>
    </row>
    <row r="32" spans="1:13" ht="15" hidden="1" customHeight="1">
      <c r="A32" s="1"/>
      <c r="B32" s="1"/>
      <c r="C32" s="1"/>
      <c r="D32" s="1"/>
      <c r="E32" s="1"/>
      <c r="F32" s="1"/>
      <c r="G32" s="1"/>
      <c r="H32" s="1"/>
      <c r="I32" s="5"/>
      <c r="J32" s="5"/>
      <c r="K32" s="5"/>
      <c r="L32" s="5"/>
      <c r="M32" s="5"/>
    </row>
    <row r="33" spans="1:13" ht="15" hidden="1">
      <c r="A33" s="5"/>
      <c r="B33" s="5"/>
      <c r="C33" s="5"/>
      <c r="D33" s="5"/>
      <c r="E33" s="5"/>
      <c r="F33" s="5"/>
      <c r="G33" s="5"/>
      <c r="H33" s="5"/>
      <c r="I33" s="5"/>
      <c r="J33" s="5"/>
      <c r="K33" s="5"/>
      <c r="L33" s="5"/>
      <c r="M33" s="5"/>
    </row>
    <row r="34" spans="1:13" ht="15" hidden="1">
      <c r="A34" s="1"/>
      <c r="B34" s="1"/>
      <c r="C34" s="1"/>
      <c r="D34" s="1"/>
      <c r="E34" s="1"/>
      <c r="F34" s="1"/>
      <c r="G34" s="1"/>
      <c r="H34" s="1"/>
      <c r="I34" s="5"/>
      <c r="J34" s="5"/>
      <c r="K34" s="5"/>
      <c r="L34" s="5"/>
      <c r="M34" s="5"/>
    </row>
    <row r="35" spans="1:13" ht="15" hidden="1">
      <c r="A35" s="5"/>
      <c r="B35" s="5"/>
      <c r="C35" s="5"/>
      <c r="D35" s="5"/>
      <c r="E35" s="5"/>
      <c r="F35" s="5"/>
      <c r="G35" s="5"/>
      <c r="H35" s="5"/>
      <c r="I35" s="5"/>
      <c r="J35" s="5"/>
      <c r="K35" s="5"/>
      <c r="L35" s="5"/>
      <c r="M35" s="5"/>
    </row>
    <row r="36" spans="1:13" ht="15.75" hidden="1">
      <c r="A36" s="86"/>
      <c r="B36" s="1"/>
      <c r="C36" s="1"/>
      <c r="D36" s="1"/>
      <c r="E36" s="1"/>
      <c r="F36" s="1"/>
      <c r="G36" s="1"/>
      <c r="H36" s="1"/>
      <c r="I36" s="5"/>
      <c r="J36" s="5"/>
      <c r="K36" s="5"/>
      <c r="L36" s="5"/>
      <c r="M36" s="5"/>
    </row>
    <row r="37" spans="1:13" ht="15" hidden="1">
      <c r="A37" s="1"/>
      <c r="B37" s="1"/>
      <c r="C37" s="1"/>
      <c r="D37" s="1"/>
      <c r="E37" s="1"/>
      <c r="F37" s="1"/>
      <c r="G37" s="1"/>
      <c r="H37" s="1"/>
      <c r="I37" s="5"/>
      <c r="J37" s="5"/>
      <c r="K37" s="5"/>
      <c r="L37" s="5"/>
      <c r="M37" s="5"/>
    </row>
    <row r="38" spans="1:13" ht="15" hidden="1" customHeight="1">
      <c r="A38" s="1"/>
      <c r="B38" s="1"/>
      <c r="C38" s="1"/>
      <c r="D38" s="1"/>
      <c r="E38" s="1"/>
      <c r="F38" s="1"/>
      <c r="G38" s="1"/>
      <c r="H38" s="1"/>
      <c r="I38" s="5"/>
      <c r="J38" s="5"/>
      <c r="K38" s="5"/>
      <c r="L38" s="5"/>
      <c r="M38" s="5"/>
    </row>
    <row r="39" spans="1:13" ht="14.25"/>
  </sheetData>
  <mergeCells count="18">
    <mergeCell ref="B19:C19"/>
    <mergeCell ref="B14:C14"/>
    <mergeCell ref="B15:C15"/>
    <mergeCell ref="A16:C16"/>
    <mergeCell ref="B17:C17"/>
    <mergeCell ref="B18:C18"/>
    <mergeCell ref="B13:C13"/>
    <mergeCell ref="B7:C7"/>
    <mergeCell ref="A1:G1"/>
    <mergeCell ref="A3:C3"/>
    <mergeCell ref="B4:C4"/>
    <mergeCell ref="B5:C5"/>
    <mergeCell ref="A6:C6"/>
    <mergeCell ref="B8:C8"/>
    <mergeCell ref="B9:C9"/>
    <mergeCell ref="B10:C10"/>
    <mergeCell ref="B11:C11"/>
    <mergeCell ref="A12:C12"/>
  </mergeCells>
  <conditionalFormatting sqref="B4">
    <cfRule type="expression" dxfId="3" priority="1">
      <formula>ISBLANK(B4)</formula>
    </cfRule>
  </conditionalFormatting>
  <conditionalFormatting sqref="B5:C5">
    <cfRule type="expression" dxfId="2" priority="2">
      <formula>ISBLANK(B5)</formula>
    </cfRule>
  </conditionalFormatting>
  <conditionalFormatting sqref="B7:C11">
    <cfRule type="expression" dxfId="1" priority="6">
      <formula>ISBLANK(B7)</formula>
    </cfRule>
  </conditionalFormatting>
  <conditionalFormatting sqref="B13:C15 B17:C19">
    <cfRule type="expression" dxfId="0" priority="5">
      <formula>ISBLANK(B13)</formula>
    </cfRule>
  </conditionalFormatting>
  <dataValidations count="4">
    <dataValidation allowBlank="1" showInputMessage="1" showErrorMessage="1" error="Please choose from the list" sqref="D4" xr:uid="{6838146E-3274-4B84-A588-71E74A673000}"/>
    <dataValidation type="whole" allowBlank="1" showInputMessage="1" showErrorMessage="1" error="Please enter your 10 digit phone number with no spaces, dashes, periods or parentheses" sqref="D11" xr:uid="{BE4053CF-4859-4698-9128-7970BBB8E84A}">
      <formula1>1000000000</formula1>
      <formula2>9999999999</formula2>
    </dataValidation>
    <dataValidation type="custom" allowBlank="1" showInputMessage="1" showErrorMessage="1" error="Please enter an e-mail address" sqref="D10" xr:uid="{A845E00F-7E72-491C-814B-AAB02C310E1D}">
      <formula1>ISNUMBER(MATCH("*@*.???",D10,0))</formula1>
    </dataValidation>
    <dataValidation type="whole" allowBlank="1" showInputMessage="1" showErrorMessage="1" error="Please enter a five-digit zip code. " sqref="D15:D19" xr:uid="{7C420D3D-1C7B-4F60-BCB1-EEA361EF77D8}">
      <formula1>90000</formula1>
      <formula2>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B9374-3A12-45E9-AAB3-FC113456DA07}">
  <sheetPr>
    <tabColor rgb="FFFFFF00"/>
  </sheetPr>
  <dimension ref="A1:E12"/>
  <sheetViews>
    <sheetView topLeftCell="A11" zoomScale="130" zoomScaleNormal="130" workbookViewId="0">
      <selection activeCell="I11" sqref="I11"/>
    </sheetView>
  </sheetViews>
  <sheetFormatPr defaultRowHeight="14.25"/>
  <cols>
    <col min="1" max="1" width="15.28515625" style="3" customWidth="1"/>
    <col min="2" max="2" width="28.28515625" style="3" customWidth="1"/>
    <col min="3" max="3" width="24.42578125" style="3" customWidth="1"/>
    <col min="4" max="4" width="19.140625" style="3" customWidth="1"/>
    <col min="5" max="5" width="20.85546875" style="3" customWidth="1"/>
    <col min="6" max="16384" width="9.140625" style="3"/>
  </cols>
  <sheetData>
    <row r="1" spans="1:5" ht="42" customHeight="1" thickTop="1">
      <c r="A1" s="379" t="s">
        <v>28</v>
      </c>
      <c r="B1" s="380"/>
      <c r="C1" s="380"/>
      <c r="D1" s="380"/>
      <c r="E1" s="96" t="s">
        <v>29</v>
      </c>
    </row>
    <row r="2" spans="1:5">
      <c r="A2" s="381" t="s">
        <v>30</v>
      </c>
      <c r="B2" s="382"/>
      <c r="C2" s="382"/>
      <c r="D2" s="97" t="s">
        <v>31</v>
      </c>
      <c r="E2" s="98"/>
    </row>
    <row r="3" spans="1:5" s="87" customFormat="1" ht="21.75" customHeight="1">
      <c r="A3" s="381"/>
      <c r="B3" s="382"/>
      <c r="C3" s="382"/>
      <c r="D3" s="97"/>
      <c r="E3" s="99"/>
    </row>
    <row r="4" spans="1:5" s="87" customFormat="1" ht="15.75" customHeight="1">
      <c r="A4" s="381"/>
      <c r="B4" s="382"/>
      <c r="C4" s="382"/>
      <c r="D4" s="97"/>
      <c r="E4" s="99"/>
    </row>
    <row r="5" spans="1:5" s="87" customFormat="1" ht="15.75" customHeight="1" thickBot="1">
      <c r="A5" s="383" t="s">
        <v>32</v>
      </c>
      <c r="B5" s="384"/>
      <c r="C5" s="100"/>
      <c r="D5" s="101" t="s">
        <v>33</v>
      </c>
      <c r="E5" s="102"/>
    </row>
    <row r="6" spans="1:5" s="87" customFormat="1" ht="15.75" thickTop="1" thickBot="1">
      <c r="A6" s="91"/>
      <c r="B6" s="91"/>
      <c r="C6" s="90"/>
      <c r="D6" s="89"/>
      <c r="E6" s="88"/>
    </row>
    <row r="7" spans="1:5" ht="50.25" customHeight="1" thickTop="1" thickBot="1">
      <c r="A7" s="385" t="s">
        <v>34</v>
      </c>
      <c r="B7" s="386"/>
      <c r="C7" s="386"/>
      <c r="D7" s="386"/>
      <c r="E7" s="387"/>
    </row>
    <row r="8" spans="1:5" ht="52.5" customHeight="1" thickTop="1">
      <c r="A8" s="374" t="s">
        <v>35</v>
      </c>
      <c r="B8" s="375"/>
      <c r="C8" s="376" t="s">
        <v>36</v>
      </c>
      <c r="D8" s="377"/>
      <c r="E8" s="378"/>
    </row>
    <row r="9" spans="1:5" s="103" customFormat="1" ht="59.25" customHeight="1">
      <c r="A9" s="367"/>
      <c r="B9" s="368"/>
      <c r="C9" s="364" t="s">
        <v>37</v>
      </c>
      <c r="D9" s="365"/>
      <c r="E9" s="366"/>
    </row>
    <row r="10" spans="1:5" ht="35.25" customHeight="1">
      <c r="A10" s="369"/>
      <c r="B10" s="370"/>
      <c r="C10" s="371" t="s">
        <v>38</v>
      </c>
      <c r="D10" s="372"/>
      <c r="E10" s="373"/>
    </row>
    <row r="11" spans="1:5" ht="409.5" customHeight="1">
      <c r="A11" s="362"/>
      <c r="B11" s="363"/>
      <c r="C11" s="364" t="s">
        <v>39</v>
      </c>
      <c r="D11" s="365"/>
      <c r="E11" s="366"/>
    </row>
    <row r="12" spans="1:5" ht="52.5" customHeight="1">
      <c r="A12" s="362"/>
      <c r="B12" s="363"/>
      <c r="C12" s="364" t="s">
        <v>40</v>
      </c>
      <c r="D12" s="365"/>
      <c r="E12" s="366"/>
    </row>
  </sheetData>
  <mergeCells count="15">
    <mergeCell ref="A8:B8"/>
    <mergeCell ref="C8:E8"/>
    <mergeCell ref="A1:D1"/>
    <mergeCell ref="A2:A4"/>
    <mergeCell ref="B2:C4"/>
    <mergeCell ref="A5:B5"/>
    <mergeCell ref="A7:E7"/>
    <mergeCell ref="A12:B12"/>
    <mergeCell ref="C12:E12"/>
    <mergeCell ref="A9:B9"/>
    <mergeCell ref="C9:E9"/>
    <mergeCell ref="A10:B10"/>
    <mergeCell ref="C10:E10"/>
    <mergeCell ref="A11:B11"/>
    <mergeCell ref="C11:E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7" r:id="rId4" name="Check Box 3">
              <controlPr defaultSize="0" autoFill="0" autoLine="0" autoPict="0">
                <anchor moveWithCells="1">
                  <from>
                    <xdr:col>0</xdr:col>
                    <xdr:colOff>28575</xdr:colOff>
                    <xdr:row>8</xdr:row>
                    <xdr:rowOff>28575</xdr:rowOff>
                  </from>
                  <to>
                    <xdr:col>1</xdr:col>
                    <xdr:colOff>1771650</xdr:colOff>
                    <xdr:row>8</xdr:row>
                    <xdr:rowOff>676275</xdr:rowOff>
                  </to>
                </anchor>
              </controlPr>
            </control>
          </mc:Choice>
        </mc:AlternateContent>
        <mc:AlternateContent xmlns:mc="http://schemas.openxmlformats.org/markup-compatibility/2006">
          <mc:Choice Requires="x14">
            <control shapeId="31748" r:id="rId5" name="Check Box 4">
              <controlPr defaultSize="0" autoFill="0" autoLine="0" autoPict="0" altText="3. AMC 180 - Actual Costs of Operations (required if an Audit is not submitted)">
                <anchor moveWithCells="1">
                  <from>
                    <xdr:col>0</xdr:col>
                    <xdr:colOff>47625</xdr:colOff>
                    <xdr:row>10</xdr:row>
                    <xdr:rowOff>142875</xdr:rowOff>
                  </from>
                  <to>
                    <xdr:col>1</xdr:col>
                    <xdr:colOff>1666875</xdr:colOff>
                    <xdr:row>10</xdr:row>
                    <xdr:rowOff>771525</xdr:rowOff>
                  </to>
                </anchor>
              </controlPr>
            </control>
          </mc:Choice>
        </mc:AlternateContent>
        <mc:AlternateContent xmlns:mc="http://schemas.openxmlformats.org/markup-compatibility/2006">
          <mc:Choice Requires="x14">
            <control shapeId="31749" r:id="rId6" name="Check Box 5">
              <controlPr defaultSize="0" autoFill="0" autoLine="0" autoPict="0" altText="5. AMC 182 - Reserve &amp; Other Accnt Balances (required_x000a_if Audited Financial Statements are not submitted)">
                <anchor moveWithCells="1">
                  <from>
                    <xdr:col>0</xdr:col>
                    <xdr:colOff>47625</xdr:colOff>
                    <xdr:row>11</xdr:row>
                    <xdr:rowOff>38100</xdr:rowOff>
                  </from>
                  <to>
                    <xdr:col>1</xdr:col>
                    <xdr:colOff>1685925</xdr:colOff>
                    <xdr:row>11</xdr:row>
                    <xdr:rowOff>590550</xdr:rowOff>
                  </to>
                </anchor>
              </controlPr>
            </control>
          </mc:Choice>
        </mc:AlternateContent>
        <mc:AlternateContent xmlns:mc="http://schemas.openxmlformats.org/markup-compatibility/2006">
          <mc:Choice Requires="x14">
            <control shapeId="31756" r:id="rId7" name="Check Box 12">
              <controlPr defaultSize="0" autoFill="0" autoLine="0" autoPict="0">
                <anchor moveWithCells="1">
                  <from>
                    <xdr:col>0</xdr:col>
                    <xdr:colOff>38100</xdr:colOff>
                    <xdr:row>9</xdr:row>
                    <xdr:rowOff>47625</xdr:rowOff>
                  </from>
                  <to>
                    <xdr:col>1</xdr:col>
                    <xdr:colOff>1809750</xdr:colOff>
                    <xdr:row>10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79B0E-B953-41E0-A131-955730DD2060}">
  <dimension ref="A1:G24"/>
  <sheetViews>
    <sheetView zoomScaleNormal="100" workbookViewId="0">
      <selection activeCell="A15" sqref="A15:G15"/>
    </sheetView>
  </sheetViews>
  <sheetFormatPr defaultRowHeight="15"/>
  <cols>
    <col min="1" max="1" width="110.85546875" style="9" customWidth="1"/>
    <col min="2" max="2" width="92.42578125" style="9" customWidth="1"/>
    <col min="3" max="3" width="9.140625" style="9"/>
    <col min="4" max="4" width="12.140625" style="9" bestFit="1" customWidth="1"/>
    <col min="5" max="5" width="15.42578125" style="9" bestFit="1" customWidth="1"/>
    <col min="6" max="7" width="13.85546875" style="9" bestFit="1" customWidth="1"/>
    <col min="8" max="16384" width="9.140625" style="9"/>
  </cols>
  <sheetData>
    <row r="1" spans="1:7" ht="15.75" customHeight="1">
      <c r="A1" s="388" t="s">
        <v>41</v>
      </c>
      <c r="B1" s="388"/>
    </row>
    <row r="2" spans="1:7" ht="131.25" customHeight="1">
      <c r="A2" s="388"/>
      <c r="B2" s="388"/>
    </row>
    <row r="4" spans="1:7" ht="15.75">
      <c r="A4" s="334" t="s">
        <v>42</v>
      </c>
      <c r="B4" s="242" t="s">
        <v>43</v>
      </c>
    </row>
    <row r="5" spans="1:7" ht="24.95" customHeight="1">
      <c r="A5" s="333" t="s">
        <v>44</v>
      </c>
    </row>
    <row r="6" spans="1:7" ht="24.95" customHeight="1">
      <c r="A6" s="333" t="s">
        <v>45</v>
      </c>
    </row>
    <row r="7" spans="1:7" ht="24.95" customHeight="1">
      <c r="A7" s="333" t="s">
        <v>46</v>
      </c>
    </row>
    <row r="8" spans="1:7" ht="24.95" customHeight="1">
      <c r="A8" s="333" t="s">
        <v>47</v>
      </c>
    </row>
    <row r="9" spans="1:7" ht="24.95" customHeight="1">
      <c r="A9" s="333" t="s">
        <v>48</v>
      </c>
    </row>
    <row r="10" spans="1:7" ht="24.95" customHeight="1">
      <c r="A10" s="10" t="s">
        <v>49</v>
      </c>
    </row>
    <row r="11" spans="1:7" ht="24.95" customHeight="1">
      <c r="A11" s="10" t="s">
        <v>50</v>
      </c>
    </row>
    <row r="14" spans="1:7" ht="18.75" customHeight="1">
      <c r="A14" s="392" t="s">
        <v>51</v>
      </c>
      <c r="B14" s="392"/>
      <c r="C14" s="392"/>
      <c r="D14" s="392"/>
      <c r="E14" s="392"/>
      <c r="F14" s="392"/>
      <c r="G14" s="392"/>
    </row>
    <row r="15" spans="1:7" ht="72" customHeight="1">
      <c r="A15" s="391" t="s">
        <v>52</v>
      </c>
      <c r="B15" s="391"/>
      <c r="C15" s="391"/>
      <c r="D15" s="391"/>
      <c r="E15" s="391"/>
      <c r="F15" s="391"/>
      <c r="G15" s="391"/>
    </row>
    <row r="16" spans="1:7" ht="18">
      <c r="A16" s="389" t="s">
        <v>53</v>
      </c>
      <c r="B16" s="390"/>
      <c r="C16" s="390"/>
      <c r="D16" s="390"/>
      <c r="E16" s="390"/>
      <c r="F16" s="390"/>
      <c r="G16" s="390"/>
    </row>
    <row r="17" spans="1:7" ht="45" customHeight="1">
      <c r="A17" s="106" t="s">
        <v>54</v>
      </c>
      <c r="B17" s="106" t="s">
        <v>55</v>
      </c>
      <c r="C17" s="106" t="s">
        <v>56</v>
      </c>
      <c r="D17" s="106" t="s">
        <v>57</v>
      </c>
      <c r="E17" s="106" t="s">
        <v>58</v>
      </c>
      <c r="F17" s="106" t="s">
        <v>59</v>
      </c>
      <c r="G17" s="106" t="s">
        <v>60</v>
      </c>
    </row>
    <row r="18" spans="1:7" ht="43.5" customHeight="1">
      <c r="A18" s="244" t="s">
        <v>61</v>
      </c>
      <c r="B18" s="243" t="s">
        <v>62</v>
      </c>
      <c r="C18" s="109" t="s">
        <v>63</v>
      </c>
      <c r="D18" s="107">
        <v>44562</v>
      </c>
      <c r="E18" s="107">
        <v>44739</v>
      </c>
      <c r="F18" s="107">
        <v>45046</v>
      </c>
      <c r="G18" s="107">
        <v>45152</v>
      </c>
    </row>
    <row r="19" spans="1:7" ht="34.5" customHeight="1">
      <c r="A19" s="110" t="s">
        <v>64</v>
      </c>
      <c r="B19" s="108" t="s">
        <v>65</v>
      </c>
      <c r="C19" s="109" t="s">
        <v>63</v>
      </c>
      <c r="D19" s="107">
        <v>44562</v>
      </c>
      <c r="E19" s="107">
        <v>44739</v>
      </c>
      <c r="F19" s="107">
        <v>45046</v>
      </c>
      <c r="G19" s="107">
        <v>45152</v>
      </c>
    </row>
    <row r="20" spans="1:7" ht="43.5" customHeight="1">
      <c r="A20" s="110" t="s">
        <v>66</v>
      </c>
      <c r="B20" s="108" t="s">
        <v>67</v>
      </c>
      <c r="C20" s="109" t="s">
        <v>68</v>
      </c>
      <c r="D20" s="107">
        <v>44652</v>
      </c>
      <c r="E20" s="107">
        <v>44912</v>
      </c>
      <c r="F20" s="107">
        <v>45107</v>
      </c>
      <c r="G20" s="107">
        <v>45267</v>
      </c>
    </row>
    <row r="21" spans="1:7" ht="31.5" customHeight="1">
      <c r="A21" s="389" t="s">
        <v>69</v>
      </c>
      <c r="B21" s="390"/>
      <c r="C21" s="390"/>
      <c r="D21" s="390"/>
      <c r="E21" s="390"/>
      <c r="F21" s="390"/>
      <c r="G21" s="390"/>
    </row>
    <row r="22" spans="1:7" ht="45">
      <c r="A22" s="106" t="s">
        <v>54</v>
      </c>
      <c r="B22" s="106" t="s">
        <v>55</v>
      </c>
      <c r="C22" s="106" t="s">
        <v>56</v>
      </c>
      <c r="D22" s="106" t="s">
        <v>57</v>
      </c>
      <c r="E22" s="106" t="s">
        <v>58</v>
      </c>
      <c r="F22" s="106" t="s">
        <v>59</v>
      </c>
      <c r="G22" s="106" t="s">
        <v>60</v>
      </c>
    </row>
    <row r="23" spans="1:7" ht="18">
      <c r="A23" s="110" t="s">
        <v>64</v>
      </c>
      <c r="B23" s="108" t="s">
        <v>70</v>
      </c>
      <c r="C23" s="109" t="s">
        <v>63</v>
      </c>
      <c r="D23" s="107">
        <v>44562</v>
      </c>
      <c r="E23" s="107">
        <v>44739</v>
      </c>
      <c r="F23" s="107">
        <v>45046</v>
      </c>
      <c r="G23" s="107">
        <v>45152</v>
      </c>
    </row>
    <row r="24" spans="1:7" ht="36">
      <c r="A24" s="110" t="s">
        <v>71</v>
      </c>
      <c r="B24" s="108" t="s">
        <v>67</v>
      </c>
      <c r="C24" s="109" t="s">
        <v>68</v>
      </c>
      <c r="D24" s="107">
        <v>44652</v>
      </c>
      <c r="E24" s="107">
        <v>44912</v>
      </c>
      <c r="F24" s="107">
        <v>45107</v>
      </c>
      <c r="G24" s="107">
        <v>45267</v>
      </c>
    </row>
  </sheetData>
  <mergeCells count="5">
    <mergeCell ref="A1:B2"/>
    <mergeCell ref="A16:G16"/>
    <mergeCell ref="A21:G21"/>
    <mergeCell ref="A15:G15"/>
    <mergeCell ref="A14:G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582FB-5853-4BA4-97B2-2429D9B66D71}">
  <sheetPr>
    <tabColor rgb="FFFFFF00"/>
  </sheetPr>
  <dimension ref="A1:G142"/>
  <sheetViews>
    <sheetView zoomScale="70" zoomScaleNormal="70" workbookViewId="0">
      <selection activeCell="B6" sqref="B6"/>
    </sheetView>
  </sheetViews>
  <sheetFormatPr defaultColWidth="9.140625" defaultRowHeight="14.25"/>
  <cols>
    <col min="1" max="1" width="157.85546875" style="7" bestFit="1" customWidth="1"/>
    <col min="2" max="2" width="63.140625" style="6" customWidth="1"/>
    <col min="3" max="3" width="23.7109375" style="6" bestFit="1" customWidth="1"/>
    <col min="4" max="4" width="20.140625" style="6" bestFit="1" customWidth="1"/>
    <col min="5" max="5" width="18.140625" style="6" bestFit="1" customWidth="1"/>
    <col min="6" max="6" width="15.140625" style="6" customWidth="1"/>
    <col min="7" max="7" width="19.85546875" style="6" customWidth="1"/>
    <col min="8" max="16384" width="9.140625" style="6"/>
  </cols>
  <sheetData>
    <row r="1" spans="1:7" ht="19.5" customHeight="1">
      <c r="A1" s="262" t="s">
        <v>72</v>
      </c>
    </row>
    <row r="2" spans="1:7" s="9" customFormat="1" ht="16.5" customHeight="1">
      <c r="A2" s="415"/>
      <c r="B2" s="416"/>
      <c r="C2" s="416"/>
      <c r="D2" s="416"/>
      <c r="E2" s="416"/>
      <c r="F2" s="416"/>
      <c r="G2" s="416"/>
    </row>
    <row r="3" spans="1:7" s="9" customFormat="1" ht="39.950000000000003" customHeight="1" thickBot="1">
      <c r="A3" s="404" t="s">
        <v>73</v>
      </c>
      <c r="B3" s="405"/>
      <c r="C3" s="405"/>
      <c r="D3" s="405"/>
      <c r="E3" s="405"/>
      <c r="F3" s="405"/>
      <c r="G3" s="406"/>
    </row>
    <row r="4" spans="1:7" s="9" customFormat="1" ht="46.5" customHeight="1" thickBot="1">
      <c r="A4" s="410"/>
      <c r="B4" s="411"/>
      <c r="C4" s="411"/>
      <c r="D4" s="411"/>
      <c r="E4" s="411"/>
      <c r="F4" s="411"/>
      <c r="G4" s="412"/>
    </row>
    <row r="5" spans="1:7" s="9" customFormat="1" ht="47.25" customHeight="1">
      <c r="A5" s="249" t="s">
        <v>74</v>
      </c>
      <c r="B5" s="249" t="s">
        <v>55</v>
      </c>
      <c r="C5" s="249" t="s">
        <v>56</v>
      </c>
      <c r="D5" s="249" t="s">
        <v>57</v>
      </c>
      <c r="E5" s="249" t="s">
        <v>58</v>
      </c>
      <c r="F5" s="249" t="s">
        <v>59</v>
      </c>
      <c r="G5" s="249" t="s">
        <v>60</v>
      </c>
    </row>
    <row r="6" spans="1:7" s="9" customFormat="1" ht="151.5" customHeight="1">
      <c r="A6" s="110"/>
      <c r="B6" s="108" t="s">
        <v>75</v>
      </c>
      <c r="C6" s="109"/>
      <c r="D6" s="107" t="s">
        <v>75</v>
      </c>
      <c r="E6" s="107" t="s">
        <v>75</v>
      </c>
      <c r="F6" s="107"/>
      <c r="G6" s="107"/>
    </row>
    <row r="7" spans="1:7" s="398" customFormat="1" ht="20.100000000000001" hidden="1" customHeight="1">
      <c r="A7" s="396" t="s">
        <v>76</v>
      </c>
      <c r="B7" s="397"/>
      <c r="C7" s="397"/>
      <c r="D7" s="397"/>
      <c r="E7" s="397"/>
      <c r="F7" s="397"/>
      <c r="G7" s="397"/>
    </row>
    <row r="8" spans="1:7" s="398" customFormat="1" ht="51" hidden="1" customHeight="1">
      <c r="A8" s="396"/>
      <c r="B8" s="397"/>
      <c r="C8" s="397"/>
      <c r="D8" s="397"/>
      <c r="E8" s="397"/>
      <c r="F8" s="397"/>
      <c r="G8" s="397"/>
    </row>
    <row r="9" spans="1:7" s="9" customFormat="1" ht="46.5" hidden="1" customHeight="1">
      <c r="A9" s="110"/>
      <c r="B9" s="108"/>
      <c r="C9" s="109"/>
      <c r="D9" s="107"/>
      <c r="E9" s="107"/>
      <c r="F9" s="107"/>
      <c r="G9" s="107"/>
    </row>
    <row r="10" spans="1:7" s="9" customFormat="1" ht="20.100000000000001" hidden="1" customHeight="1">
      <c r="A10" s="110"/>
      <c r="B10" s="108"/>
      <c r="C10" s="109"/>
      <c r="D10" s="107"/>
      <c r="E10" s="107"/>
      <c r="F10" s="107"/>
      <c r="G10" s="107"/>
    </row>
    <row r="11" spans="1:7" s="9" customFormat="1" ht="20.100000000000001" hidden="1" customHeight="1" thickBot="1">
      <c r="A11" s="245"/>
      <c r="B11" s="246"/>
      <c r="C11" s="247"/>
      <c r="D11" s="248"/>
      <c r="E11" s="248"/>
      <c r="F11" s="248"/>
      <c r="G11" s="248"/>
    </row>
    <row r="12" spans="1:7" s="9" customFormat="1" ht="20.100000000000001" hidden="1" customHeight="1" thickBot="1">
      <c r="A12" s="393" t="s">
        <v>77</v>
      </c>
      <c r="B12" s="399"/>
      <c r="C12" s="399"/>
      <c r="D12" s="399"/>
      <c r="E12" s="399"/>
      <c r="F12" s="399"/>
      <c r="G12" s="400"/>
    </row>
    <row r="13" spans="1:7" s="9" customFormat="1" ht="45" hidden="1">
      <c r="A13" s="249" t="s">
        <v>74</v>
      </c>
      <c r="B13" s="249" t="s">
        <v>55</v>
      </c>
      <c r="C13" s="249" t="s">
        <v>56</v>
      </c>
      <c r="D13" s="249" t="s">
        <v>57</v>
      </c>
      <c r="E13" s="249" t="s">
        <v>58</v>
      </c>
      <c r="F13" s="249" t="s">
        <v>59</v>
      </c>
      <c r="G13" s="249" t="s">
        <v>60</v>
      </c>
    </row>
    <row r="14" spans="1:7" s="9" customFormat="1" ht="20.100000000000001" hidden="1" customHeight="1">
      <c r="A14" s="110"/>
      <c r="B14" s="108"/>
      <c r="C14" s="109"/>
      <c r="D14" s="107"/>
      <c r="E14" s="107"/>
      <c r="F14" s="107"/>
      <c r="G14" s="107"/>
    </row>
    <row r="15" spans="1:7" s="9" customFormat="1" ht="20.100000000000001" hidden="1" customHeight="1">
      <c r="A15" s="110"/>
      <c r="B15" s="108"/>
      <c r="C15" s="109"/>
      <c r="D15" s="107"/>
      <c r="E15" s="107"/>
      <c r="F15" s="107"/>
      <c r="G15" s="107"/>
    </row>
    <row r="16" spans="1:7" s="9" customFormat="1" ht="20.100000000000001" hidden="1" customHeight="1">
      <c r="A16" s="110"/>
      <c r="B16" s="108"/>
      <c r="C16" s="109"/>
      <c r="D16" s="107"/>
      <c r="E16" s="107"/>
      <c r="F16" s="107"/>
      <c r="G16" s="107"/>
    </row>
    <row r="17" spans="1:7" s="9" customFormat="1" ht="20.100000000000001" hidden="1" customHeight="1">
      <c r="A17" s="413"/>
      <c r="B17" s="414"/>
      <c r="C17" s="414"/>
      <c r="D17" s="414"/>
      <c r="E17" s="414"/>
      <c r="F17" s="414"/>
      <c r="G17" s="414"/>
    </row>
    <row r="18" spans="1:7" s="9" customFormat="1" ht="32.25" customHeight="1" thickBot="1">
      <c r="A18" s="404" t="s">
        <v>78</v>
      </c>
      <c r="B18" s="405"/>
      <c r="C18" s="405"/>
      <c r="D18" s="405"/>
      <c r="E18" s="405"/>
      <c r="F18" s="405"/>
      <c r="G18" s="406"/>
    </row>
    <row r="19" spans="1:7" s="9" customFormat="1" ht="36" customHeight="1" thickBot="1">
      <c r="A19" s="410"/>
      <c r="B19" s="411"/>
      <c r="C19" s="411"/>
      <c r="D19" s="411"/>
      <c r="E19" s="411"/>
      <c r="F19" s="411"/>
      <c r="G19" s="412"/>
    </row>
    <row r="20" spans="1:7" s="9" customFormat="1" ht="48" customHeight="1">
      <c r="A20" s="249" t="s">
        <v>74</v>
      </c>
      <c r="B20" s="249" t="s">
        <v>55</v>
      </c>
      <c r="C20" s="249" t="s">
        <v>56</v>
      </c>
      <c r="D20" s="249" t="s">
        <v>57</v>
      </c>
      <c r="E20" s="249" t="s">
        <v>58</v>
      </c>
      <c r="F20" s="249" t="s">
        <v>59</v>
      </c>
      <c r="G20" s="249" t="s">
        <v>60</v>
      </c>
    </row>
    <row r="21" spans="1:7" s="9" customFormat="1" ht="38.25" customHeight="1">
      <c r="A21" s="110"/>
      <c r="B21" s="108"/>
      <c r="C21" s="109"/>
      <c r="D21" s="107"/>
      <c r="E21" s="107"/>
      <c r="F21" s="107"/>
      <c r="G21" s="107"/>
    </row>
    <row r="22" spans="1:7" s="9" customFormat="1" ht="41.25" customHeight="1">
      <c r="A22" s="110"/>
      <c r="B22" s="108"/>
      <c r="C22" s="109"/>
      <c r="D22" s="107"/>
      <c r="E22" s="107"/>
      <c r="F22" s="107"/>
      <c r="G22" s="107"/>
    </row>
    <row r="23" spans="1:7" s="9" customFormat="1" ht="61.5" customHeight="1">
      <c r="A23" s="110"/>
      <c r="B23" s="108"/>
      <c r="C23" s="109"/>
      <c r="D23" s="107"/>
      <c r="E23" s="107"/>
      <c r="F23" s="107"/>
      <c r="G23" s="107"/>
    </row>
    <row r="24" spans="1:7" s="9" customFormat="1" ht="20.100000000000001" hidden="1" customHeight="1" thickBot="1">
      <c r="A24" s="407" t="s">
        <v>79</v>
      </c>
      <c r="B24" s="408"/>
      <c r="C24" s="408"/>
      <c r="D24" s="408"/>
      <c r="E24" s="408"/>
      <c r="F24" s="408"/>
      <c r="G24" s="409"/>
    </row>
    <row r="25" spans="1:7" s="9" customFormat="1" ht="49.5" hidden="1" customHeight="1">
      <c r="A25" s="249" t="s">
        <v>74</v>
      </c>
      <c r="B25" s="249" t="s">
        <v>55</v>
      </c>
      <c r="C25" s="249" t="s">
        <v>56</v>
      </c>
      <c r="D25" s="249" t="s">
        <v>57</v>
      </c>
      <c r="E25" s="249" t="s">
        <v>58</v>
      </c>
      <c r="F25" s="249" t="s">
        <v>59</v>
      </c>
      <c r="G25" s="249" t="s">
        <v>60</v>
      </c>
    </row>
    <row r="26" spans="1:7" ht="20.100000000000001" hidden="1" customHeight="1">
      <c r="A26" s="110"/>
      <c r="B26" s="108"/>
      <c r="C26" s="109"/>
      <c r="D26" s="107"/>
      <c r="E26" s="107"/>
      <c r="F26" s="107"/>
      <c r="G26" s="107"/>
    </row>
    <row r="27" spans="1:7" s="9" customFormat="1" ht="20.100000000000001" hidden="1" customHeight="1">
      <c r="A27" s="110"/>
      <c r="B27" s="108"/>
      <c r="C27" s="109"/>
      <c r="D27" s="107"/>
      <c r="E27" s="107"/>
      <c r="F27" s="107"/>
      <c r="G27" s="107"/>
    </row>
    <row r="28" spans="1:7" s="9" customFormat="1" ht="20.100000000000001" hidden="1" customHeight="1" thickBot="1">
      <c r="A28" s="245"/>
      <c r="B28" s="246"/>
      <c r="C28" s="247"/>
      <c r="D28" s="248"/>
      <c r="E28" s="248"/>
      <c r="F28" s="248"/>
      <c r="G28" s="248"/>
    </row>
    <row r="29" spans="1:7" s="9" customFormat="1" ht="20.100000000000001" hidden="1" customHeight="1" thickBot="1">
      <c r="A29" s="393" t="s">
        <v>77</v>
      </c>
      <c r="B29" s="399"/>
      <c r="C29" s="399"/>
      <c r="D29" s="399"/>
      <c r="E29" s="399"/>
      <c r="F29" s="399"/>
      <c r="G29" s="400"/>
    </row>
    <row r="30" spans="1:7" s="9" customFormat="1" ht="50.25" hidden="1" customHeight="1">
      <c r="A30" s="249" t="s">
        <v>74</v>
      </c>
      <c r="B30" s="249" t="s">
        <v>55</v>
      </c>
      <c r="C30" s="249" t="s">
        <v>56</v>
      </c>
      <c r="D30" s="249" t="s">
        <v>57</v>
      </c>
      <c r="E30" s="249" t="s">
        <v>58</v>
      </c>
      <c r="F30" s="249" t="s">
        <v>59</v>
      </c>
      <c r="G30" s="249" t="s">
        <v>60</v>
      </c>
    </row>
    <row r="31" spans="1:7" s="9" customFormat="1" ht="20.100000000000001" hidden="1" customHeight="1">
      <c r="A31" s="110"/>
      <c r="B31" s="108"/>
      <c r="C31" s="109"/>
      <c r="D31" s="107"/>
      <c r="E31" s="107"/>
      <c r="F31" s="107"/>
      <c r="G31" s="107"/>
    </row>
    <row r="32" spans="1:7" s="9" customFormat="1" ht="20.100000000000001" hidden="1" customHeight="1">
      <c r="A32" s="110"/>
      <c r="B32" s="108"/>
      <c r="C32" s="109"/>
      <c r="D32" s="107"/>
      <c r="E32" s="107"/>
      <c r="F32" s="107"/>
      <c r="G32" s="107"/>
    </row>
    <row r="33" spans="1:7" s="9" customFormat="1" ht="20.100000000000001" hidden="1" customHeight="1">
      <c r="A33" s="110"/>
      <c r="B33" s="108"/>
      <c r="C33" s="109"/>
      <c r="D33" s="107"/>
      <c r="E33" s="107"/>
      <c r="F33" s="107"/>
      <c r="G33" s="107"/>
    </row>
    <row r="34" spans="1:7" s="9" customFormat="1" ht="20.100000000000001" hidden="1" customHeight="1">
      <c r="A34" s="401"/>
      <c r="B34" s="402"/>
      <c r="C34" s="402"/>
      <c r="D34" s="402"/>
      <c r="E34" s="402"/>
      <c r="F34" s="402"/>
      <c r="G34" s="403"/>
    </row>
    <row r="35" spans="1:7" s="9" customFormat="1" ht="41.25" customHeight="1" thickBot="1">
      <c r="A35" s="404" t="s">
        <v>80</v>
      </c>
      <c r="B35" s="405"/>
      <c r="C35" s="405"/>
      <c r="D35" s="405"/>
      <c r="E35" s="405"/>
      <c r="F35" s="405"/>
      <c r="G35" s="406"/>
    </row>
    <row r="36" spans="1:7" s="9" customFormat="1" ht="48.75" customHeight="1" thickBot="1">
      <c r="A36" s="393"/>
      <c r="B36" s="394"/>
      <c r="C36" s="394"/>
      <c r="D36" s="394"/>
      <c r="E36" s="394"/>
      <c r="F36" s="394"/>
      <c r="G36" s="395"/>
    </row>
    <row r="37" spans="1:7" s="9" customFormat="1" ht="45" customHeight="1">
      <c r="A37" s="249" t="s">
        <v>74</v>
      </c>
      <c r="B37" s="249" t="s">
        <v>55</v>
      </c>
      <c r="C37" s="249" t="s">
        <v>56</v>
      </c>
      <c r="D37" s="249" t="s">
        <v>57</v>
      </c>
      <c r="E37" s="249" t="s">
        <v>58</v>
      </c>
      <c r="F37" s="249" t="s">
        <v>59</v>
      </c>
      <c r="G37" s="249" t="s">
        <v>60</v>
      </c>
    </row>
    <row r="38" spans="1:7" s="9" customFormat="1" ht="57" customHeight="1">
      <c r="A38" s="110"/>
      <c r="B38" s="108"/>
      <c r="C38" s="109"/>
      <c r="D38" s="107"/>
      <c r="E38" s="107"/>
      <c r="F38" s="107"/>
      <c r="G38" s="107"/>
    </row>
    <row r="39" spans="1:7" s="9" customFormat="1" ht="57" customHeight="1">
      <c r="A39" s="110"/>
      <c r="B39" s="108"/>
      <c r="C39" s="109"/>
      <c r="D39" s="107"/>
      <c r="E39" s="107"/>
      <c r="F39" s="107"/>
      <c r="G39" s="107"/>
    </row>
    <row r="40" spans="1:7" s="9" customFormat="1" ht="57" customHeight="1">
      <c r="A40" s="110"/>
      <c r="B40" s="108"/>
      <c r="C40" s="109"/>
      <c r="D40" s="107"/>
      <c r="E40" s="107"/>
      <c r="F40" s="107"/>
      <c r="G40" s="107"/>
    </row>
    <row r="41" spans="1:7" s="9" customFormat="1" ht="93" customHeight="1">
      <c r="A41" s="110"/>
      <c r="B41" s="108"/>
      <c r="C41" s="109"/>
      <c r="D41" s="107"/>
      <c r="E41" s="107"/>
      <c r="F41" s="107"/>
      <c r="G41" s="107"/>
    </row>
    <row r="42" spans="1:7" s="9" customFormat="1" ht="51" customHeight="1">
      <c r="A42" s="110"/>
      <c r="B42" s="108"/>
      <c r="C42" s="109"/>
      <c r="D42" s="107"/>
      <c r="E42" s="107"/>
      <c r="F42" s="107"/>
      <c r="G42" s="107"/>
    </row>
    <row r="43" spans="1:7" s="9" customFormat="1" ht="39.75" customHeight="1">
      <c r="A43" s="110"/>
      <c r="B43" s="246"/>
      <c r="C43" s="247"/>
      <c r="D43" s="248"/>
      <c r="E43" s="248"/>
      <c r="F43" s="248"/>
      <c r="G43" s="248"/>
    </row>
    <row r="44" spans="1:7" s="9" customFormat="1" ht="66.75" customHeight="1">
      <c r="A44" s="265"/>
      <c r="B44" s="246"/>
      <c r="C44" s="247"/>
      <c r="D44" s="248"/>
      <c r="E44" s="248"/>
      <c r="F44" s="248"/>
      <c r="G44" s="248"/>
    </row>
    <row r="45" spans="1:7" s="9" customFormat="1" ht="20.100000000000001" hidden="1" customHeight="1" thickBot="1">
      <c r="A45" s="393" t="s">
        <v>79</v>
      </c>
      <c r="B45" s="399"/>
      <c r="C45" s="399"/>
      <c r="D45" s="399"/>
      <c r="E45" s="399"/>
      <c r="F45" s="399"/>
      <c r="G45" s="400"/>
    </row>
    <row r="46" spans="1:7" s="9" customFormat="1" ht="45" hidden="1">
      <c r="A46" s="249" t="s">
        <v>74</v>
      </c>
      <c r="B46" s="249" t="s">
        <v>55</v>
      </c>
      <c r="C46" s="249" t="s">
        <v>56</v>
      </c>
      <c r="D46" s="249" t="s">
        <v>57</v>
      </c>
      <c r="E46" s="249" t="s">
        <v>58</v>
      </c>
      <c r="F46" s="249" t="s">
        <v>59</v>
      </c>
      <c r="G46" s="249" t="s">
        <v>60</v>
      </c>
    </row>
    <row r="47" spans="1:7" s="9" customFormat="1" ht="20.100000000000001" hidden="1" customHeight="1">
      <c r="A47" s="110"/>
      <c r="B47" s="108"/>
      <c r="C47" s="109"/>
      <c r="D47" s="107"/>
      <c r="E47" s="107"/>
      <c r="F47" s="107"/>
      <c r="G47" s="107"/>
    </row>
    <row r="48" spans="1:7" s="9" customFormat="1" ht="20.100000000000001" hidden="1" customHeight="1">
      <c r="A48" s="110"/>
      <c r="B48" s="108"/>
      <c r="C48" s="109"/>
      <c r="D48" s="107"/>
      <c r="E48" s="107"/>
      <c r="F48" s="107"/>
      <c r="G48" s="107"/>
    </row>
    <row r="49" spans="1:7" s="9" customFormat="1" ht="20.100000000000001" hidden="1" customHeight="1" thickBot="1">
      <c r="A49" s="245"/>
      <c r="B49" s="246"/>
      <c r="C49" s="247"/>
      <c r="D49" s="248"/>
      <c r="E49" s="248"/>
      <c r="F49" s="248"/>
      <c r="G49" s="248"/>
    </row>
    <row r="50" spans="1:7" s="9" customFormat="1" ht="20.100000000000001" hidden="1" customHeight="1" thickBot="1">
      <c r="A50" s="393" t="s">
        <v>77</v>
      </c>
      <c r="B50" s="399"/>
      <c r="C50" s="399"/>
      <c r="D50" s="399"/>
      <c r="E50" s="399"/>
      <c r="F50" s="399"/>
      <c r="G50" s="400"/>
    </row>
    <row r="51" spans="1:7" s="9" customFormat="1" ht="45.75" hidden="1" customHeight="1">
      <c r="A51" s="249" t="s">
        <v>74</v>
      </c>
      <c r="B51" s="249" t="s">
        <v>55</v>
      </c>
      <c r="C51" s="249" t="s">
        <v>56</v>
      </c>
      <c r="D51" s="249" t="s">
        <v>57</v>
      </c>
      <c r="E51" s="249" t="s">
        <v>58</v>
      </c>
      <c r="F51" s="249" t="s">
        <v>59</v>
      </c>
      <c r="G51" s="249" t="s">
        <v>60</v>
      </c>
    </row>
    <row r="52" spans="1:7" s="9" customFormat="1" ht="20.100000000000001" hidden="1" customHeight="1">
      <c r="A52" s="110"/>
      <c r="B52" s="108"/>
      <c r="C52" s="109"/>
      <c r="D52" s="107"/>
      <c r="E52" s="107"/>
      <c r="F52" s="107"/>
      <c r="G52" s="107"/>
    </row>
    <row r="53" spans="1:7" s="9" customFormat="1" ht="20.100000000000001" hidden="1" customHeight="1">
      <c r="A53" s="110"/>
      <c r="B53" s="108"/>
      <c r="C53" s="109"/>
      <c r="D53" s="107"/>
      <c r="E53" s="107"/>
      <c r="F53" s="107"/>
      <c r="G53" s="107"/>
    </row>
    <row r="54" spans="1:7" s="9" customFormat="1" ht="20.100000000000001" hidden="1" customHeight="1">
      <c r="A54" s="110"/>
      <c r="B54" s="108"/>
      <c r="C54" s="109"/>
      <c r="D54" s="107"/>
      <c r="E54" s="107"/>
      <c r="F54" s="107"/>
      <c r="G54" s="107"/>
    </row>
    <row r="55" spans="1:7" s="9" customFormat="1" ht="20.100000000000001" hidden="1" customHeight="1">
      <c r="A55" s="401"/>
      <c r="B55" s="402"/>
      <c r="C55" s="402"/>
      <c r="D55" s="402"/>
      <c r="E55" s="402"/>
      <c r="F55" s="402"/>
      <c r="G55" s="403"/>
    </row>
    <row r="56" spans="1:7" s="9" customFormat="1" ht="39.950000000000003" hidden="1" customHeight="1" thickBot="1">
      <c r="A56" s="404" t="s">
        <v>81</v>
      </c>
      <c r="B56" s="405"/>
      <c r="C56" s="405"/>
      <c r="D56" s="405"/>
      <c r="E56" s="405"/>
      <c r="F56" s="405"/>
      <c r="G56" s="406"/>
    </row>
    <row r="57" spans="1:7" s="9" customFormat="1" ht="20.100000000000001" hidden="1" customHeight="1" thickBot="1">
      <c r="A57" s="393" t="s">
        <v>82</v>
      </c>
      <c r="B57" s="399"/>
      <c r="C57" s="399"/>
      <c r="D57" s="399"/>
      <c r="E57" s="399"/>
      <c r="F57" s="399"/>
      <c r="G57" s="400"/>
    </row>
    <row r="58" spans="1:7" s="9" customFormat="1" ht="51.75" hidden="1" customHeight="1">
      <c r="A58" s="249" t="s">
        <v>74</v>
      </c>
      <c r="B58" s="249" t="s">
        <v>55</v>
      </c>
      <c r="C58" s="249" t="s">
        <v>56</v>
      </c>
      <c r="D58" s="249" t="s">
        <v>57</v>
      </c>
      <c r="E58" s="249" t="s">
        <v>58</v>
      </c>
      <c r="F58" s="249" t="s">
        <v>59</v>
      </c>
      <c r="G58" s="249" t="s">
        <v>60</v>
      </c>
    </row>
    <row r="59" spans="1:7" s="9" customFormat="1" ht="68.25" hidden="1" customHeight="1">
      <c r="A59" s="110"/>
      <c r="B59" s="108"/>
      <c r="C59" s="109"/>
      <c r="D59" s="107"/>
      <c r="E59" s="107"/>
      <c r="F59" s="107"/>
      <c r="G59" s="107"/>
    </row>
    <row r="60" spans="1:7" s="9" customFormat="1" ht="20.100000000000001" customHeight="1">
      <c r="A60" s="110"/>
      <c r="B60" s="108"/>
      <c r="C60" s="109"/>
      <c r="D60" s="107"/>
      <c r="E60" s="107"/>
      <c r="F60" s="107"/>
      <c r="G60" s="107"/>
    </row>
    <row r="61" spans="1:7" s="9" customFormat="1" ht="20.100000000000001" customHeight="1">
      <c r="A61" s="245"/>
      <c r="B61" s="246"/>
      <c r="C61" s="247"/>
      <c r="D61" s="248"/>
      <c r="E61" s="248"/>
      <c r="F61" s="248"/>
      <c r="G61" s="248"/>
    </row>
    <row r="62" spans="1:7" s="9" customFormat="1" ht="20.100000000000001" hidden="1" customHeight="1" thickBot="1">
      <c r="A62" s="393" t="s">
        <v>79</v>
      </c>
      <c r="B62" s="399"/>
      <c r="C62" s="399"/>
      <c r="D62" s="399"/>
      <c r="E62" s="399"/>
      <c r="F62" s="399"/>
      <c r="G62" s="400"/>
    </row>
    <row r="63" spans="1:7" s="9" customFormat="1" ht="45" hidden="1" customHeight="1">
      <c r="A63" s="249" t="s">
        <v>74</v>
      </c>
      <c r="B63" s="249" t="s">
        <v>55</v>
      </c>
      <c r="C63" s="249" t="s">
        <v>56</v>
      </c>
      <c r="D63" s="249" t="s">
        <v>57</v>
      </c>
      <c r="E63" s="249" t="s">
        <v>58</v>
      </c>
      <c r="F63" s="249" t="s">
        <v>59</v>
      </c>
      <c r="G63" s="249" t="s">
        <v>60</v>
      </c>
    </row>
    <row r="64" spans="1:7" s="9" customFormat="1" ht="20.100000000000001" hidden="1" customHeight="1">
      <c r="A64" s="110"/>
      <c r="B64" s="108"/>
      <c r="C64" s="109"/>
      <c r="D64" s="107"/>
      <c r="E64" s="107"/>
      <c r="F64" s="107"/>
      <c r="G64" s="107"/>
    </row>
    <row r="65" spans="1:7" s="9" customFormat="1" ht="20.100000000000001" hidden="1" customHeight="1">
      <c r="A65" s="110"/>
      <c r="B65" s="108"/>
      <c r="C65" s="109"/>
      <c r="D65" s="107"/>
      <c r="E65" s="107"/>
      <c r="F65" s="107"/>
      <c r="G65" s="107"/>
    </row>
    <row r="66" spans="1:7" s="9" customFormat="1" ht="20.100000000000001" hidden="1" customHeight="1" thickBot="1">
      <c r="A66" s="245"/>
      <c r="B66" s="246"/>
      <c r="C66" s="247"/>
      <c r="D66" s="248"/>
      <c r="E66" s="248"/>
      <c r="F66" s="248"/>
      <c r="G66" s="248"/>
    </row>
    <row r="67" spans="1:7" s="9" customFormat="1" ht="20.100000000000001" hidden="1" customHeight="1" thickBot="1">
      <c r="A67" s="393" t="s">
        <v>77</v>
      </c>
      <c r="B67" s="399"/>
      <c r="C67" s="399"/>
      <c r="D67" s="399"/>
      <c r="E67" s="399"/>
      <c r="F67" s="399"/>
      <c r="G67" s="400"/>
    </row>
    <row r="68" spans="1:7" s="9" customFormat="1" ht="53.25" hidden="1" customHeight="1">
      <c r="A68" s="249" t="s">
        <v>74</v>
      </c>
      <c r="B68" s="249" t="s">
        <v>55</v>
      </c>
      <c r="C68" s="249" t="s">
        <v>56</v>
      </c>
      <c r="D68" s="249" t="s">
        <v>57</v>
      </c>
      <c r="E68" s="249" t="s">
        <v>58</v>
      </c>
      <c r="F68" s="249" t="s">
        <v>59</v>
      </c>
      <c r="G68" s="249" t="s">
        <v>60</v>
      </c>
    </row>
    <row r="69" spans="1:7" s="9" customFormat="1" ht="20.100000000000001" hidden="1" customHeight="1">
      <c r="A69" s="110"/>
      <c r="B69" s="108"/>
      <c r="C69" s="109"/>
      <c r="D69" s="107"/>
      <c r="E69" s="107"/>
      <c r="F69" s="107"/>
      <c r="G69" s="107"/>
    </row>
    <row r="70" spans="1:7" s="9" customFormat="1" ht="20.100000000000001" hidden="1" customHeight="1">
      <c r="A70" s="110"/>
      <c r="B70" s="108"/>
      <c r="C70" s="109"/>
      <c r="D70" s="107"/>
      <c r="E70" s="107"/>
      <c r="F70" s="107"/>
      <c r="G70" s="107"/>
    </row>
    <row r="71" spans="1:7" s="9" customFormat="1" ht="20.100000000000001" hidden="1" customHeight="1">
      <c r="A71" s="110"/>
      <c r="B71" s="108"/>
      <c r="C71" s="109"/>
      <c r="D71" s="107"/>
      <c r="E71" s="107"/>
      <c r="F71" s="107"/>
      <c r="G71" s="107"/>
    </row>
    <row r="72" spans="1:7" s="9" customFormat="1" ht="20.100000000000001" hidden="1" customHeight="1">
      <c r="A72" s="401"/>
      <c r="B72" s="402"/>
      <c r="C72" s="402"/>
      <c r="D72" s="402"/>
      <c r="E72" s="402"/>
      <c r="F72" s="402"/>
      <c r="G72" s="403"/>
    </row>
    <row r="73" spans="1:7" s="9" customFormat="1" ht="39.950000000000003" hidden="1" customHeight="1" thickBot="1">
      <c r="A73" s="404" t="s">
        <v>83</v>
      </c>
      <c r="B73" s="405"/>
      <c r="C73" s="405"/>
      <c r="D73" s="405"/>
      <c r="E73" s="405"/>
      <c r="F73" s="405"/>
      <c r="G73" s="406"/>
    </row>
    <row r="74" spans="1:7" s="9" customFormat="1" ht="16.5" hidden="1" customHeight="1" thickBot="1">
      <c r="A74" s="393" t="s">
        <v>84</v>
      </c>
      <c r="B74" s="399"/>
      <c r="C74" s="399"/>
      <c r="D74" s="399"/>
      <c r="E74" s="399"/>
      <c r="F74" s="399"/>
      <c r="G74" s="400"/>
    </row>
    <row r="75" spans="1:7" ht="45" hidden="1">
      <c r="A75" s="249" t="s">
        <v>74</v>
      </c>
      <c r="B75" s="249" t="s">
        <v>55</v>
      </c>
      <c r="C75" s="249" t="s">
        <v>56</v>
      </c>
      <c r="D75" s="249" t="s">
        <v>57</v>
      </c>
      <c r="E75" s="249" t="s">
        <v>58</v>
      </c>
      <c r="F75" s="249" t="s">
        <v>59</v>
      </c>
      <c r="G75" s="249" t="s">
        <v>60</v>
      </c>
    </row>
    <row r="76" spans="1:7" s="9" customFormat="1" ht="20.100000000000001" hidden="1" customHeight="1">
      <c r="A76" s="110"/>
      <c r="B76" s="108"/>
      <c r="C76" s="109"/>
      <c r="D76" s="107"/>
      <c r="E76" s="107"/>
      <c r="F76" s="107"/>
      <c r="G76" s="107"/>
    </row>
    <row r="77" spans="1:7" s="9" customFormat="1" ht="20.100000000000001" hidden="1" customHeight="1">
      <c r="A77" s="110"/>
      <c r="B77" s="108"/>
      <c r="C77" s="109"/>
      <c r="D77" s="107"/>
      <c r="E77" s="107"/>
      <c r="F77" s="107"/>
      <c r="G77" s="107"/>
    </row>
    <row r="78" spans="1:7" s="9" customFormat="1" ht="20.100000000000001" hidden="1" customHeight="1" thickBot="1">
      <c r="A78" s="245"/>
      <c r="B78" s="246"/>
      <c r="C78" s="247"/>
      <c r="D78" s="248"/>
      <c r="E78" s="248"/>
      <c r="F78" s="248"/>
      <c r="G78" s="248"/>
    </row>
    <row r="79" spans="1:7" s="9" customFormat="1" ht="20.100000000000001" hidden="1" customHeight="1" thickBot="1">
      <c r="A79" s="393" t="s">
        <v>79</v>
      </c>
      <c r="B79" s="399"/>
      <c r="C79" s="399"/>
      <c r="D79" s="399"/>
      <c r="E79" s="399"/>
      <c r="F79" s="399"/>
      <c r="G79" s="400"/>
    </row>
    <row r="80" spans="1:7" s="9" customFormat="1" ht="48" hidden="1" customHeight="1">
      <c r="A80" s="249" t="s">
        <v>74</v>
      </c>
      <c r="B80" s="249" t="s">
        <v>55</v>
      </c>
      <c r="C80" s="249" t="s">
        <v>56</v>
      </c>
      <c r="D80" s="249" t="s">
        <v>57</v>
      </c>
      <c r="E80" s="249" t="s">
        <v>58</v>
      </c>
      <c r="F80" s="249" t="s">
        <v>59</v>
      </c>
      <c r="G80" s="249" t="s">
        <v>60</v>
      </c>
    </row>
    <row r="81" spans="1:7" s="9" customFormat="1" ht="20.100000000000001" hidden="1" customHeight="1">
      <c r="A81" s="110"/>
      <c r="B81" s="108"/>
      <c r="C81" s="109"/>
      <c r="D81" s="107"/>
      <c r="E81" s="107"/>
      <c r="F81" s="107"/>
      <c r="G81" s="107"/>
    </row>
    <row r="82" spans="1:7" s="9" customFormat="1" ht="20.100000000000001" hidden="1" customHeight="1">
      <c r="A82" s="110"/>
      <c r="B82" s="108"/>
      <c r="C82" s="109"/>
      <c r="D82" s="107"/>
      <c r="E82" s="107"/>
      <c r="F82" s="107"/>
      <c r="G82" s="107"/>
    </row>
    <row r="83" spans="1:7" s="9" customFormat="1" ht="20.100000000000001" hidden="1" customHeight="1" thickBot="1">
      <c r="A83" s="245"/>
      <c r="B83" s="246"/>
      <c r="C83" s="247"/>
      <c r="D83" s="248"/>
      <c r="E83" s="248"/>
      <c r="F83" s="248"/>
      <c r="G83" s="248"/>
    </row>
    <row r="84" spans="1:7" s="9" customFormat="1" ht="20.100000000000001" hidden="1" customHeight="1" thickBot="1">
      <c r="A84" s="393" t="s">
        <v>77</v>
      </c>
      <c r="B84" s="399"/>
      <c r="C84" s="399"/>
      <c r="D84" s="399"/>
      <c r="E84" s="399"/>
      <c r="F84" s="399"/>
      <c r="G84" s="400"/>
    </row>
    <row r="85" spans="1:7" s="9" customFormat="1" ht="16.5" hidden="1" customHeight="1">
      <c r="A85" s="249" t="s">
        <v>74</v>
      </c>
      <c r="B85" s="249" t="s">
        <v>55</v>
      </c>
      <c r="C85" s="249" t="s">
        <v>56</v>
      </c>
      <c r="D85" s="249" t="s">
        <v>57</v>
      </c>
      <c r="E85" s="249" t="s">
        <v>58</v>
      </c>
      <c r="F85" s="249" t="s">
        <v>59</v>
      </c>
      <c r="G85" s="249" t="s">
        <v>60</v>
      </c>
    </row>
    <row r="86" spans="1:7" s="9" customFormat="1" ht="20.100000000000001" hidden="1" customHeight="1">
      <c r="A86" s="110"/>
      <c r="B86" s="108"/>
      <c r="C86" s="109"/>
      <c r="D86" s="107"/>
      <c r="E86" s="107"/>
      <c r="F86" s="107"/>
      <c r="G86" s="107"/>
    </row>
    <row r="87" spans="1:7" s="9" customFormat="1" ht="20.100000000000001" hidden="1" customHeight="1">
      <c r="A87" s="110"/>
      <c r="B87" s="108"/>
      <c r="C87" s="109"/>
      <c r="D87" s="107"/>
      <c r="E87" s="107"/>
      <c r="F87" s="107"/>
      <c r="G87" s="107"/>
    </row>
    <row r="88" spans="1:7" s="9" customFormat="1" ht="20.100000000000001" hidden="1" customHeight="1">
      <c r="A88" s="110"/>
      <c r="B88" s="108"/>
      <c r="C88" s="109"/>
      <c r="D88" s="107"/>
      <c r="E88" s="107"/>
      <c r="F88" s="107"/>
      <c r="G88" s="107"/>
    </row>
    <row r="89" spans="1:7" s="9" customFormat="1" ht="20.100000000000001" hidden="1" customHeight="1">
      <c r="A89" s="401"/>
      <c r="B89" s="402"/>
      <c r="C89" s="402"/>
      <c r="D89" s="402"/>
      <c r="E89" s="402"/>
      <c r="F89" s="402"/>
      <c r="G89" s="403"/>
    </row>
    <row r="90" spans="1:7" s="9" customFormat="1" ht="39.950000000000003" hidden="1" customHeight="1" thickBot="1">
      <c r="A90" s="404" t="s">
        <v>85</v>
      </c>
      <c r="B90" s="405"/>
      <c r="C90" s="405"/>
      <c r="D90" s="405"/>
      <c r="E90" s="405"/>
      <c r="F90" s="405"/>
      <c r="G90" s="406"/>
    </row>
    <row r="91" spans="1:7" s="9" customFormat="1" ht="15.75" hidden="1" thickBot="1">
      <c r="A91" s="393" t="s">
        <v>84</v>
      </c>
      <c r="B91" s="399"/>
      <c r="C91" s="399"/>
      <c r="D91" s="399"/>
      <c r="E91" s="399"/>
      <c r="F91" s="399"/>
      <c r="G91" s="400"/>
    </row>
    <row r="92" spans="1:7" s="9" customFormat="1" ht="45" hidden="1">
      <c r="A92" s="249" t="s">
        <v>74</v>
      </c>
      <c r="B92" s="249" t="s">
        <v>55</v>
      </c>
      <c r="C92" s="249" t="s">
        <v>56</v>
      </c>
      <c r="D92" s="249" t="s">
        <v>57</v>
      </c>
      <c r="E92" s="249" t="s">
        <v>58</v>
      </c>
      <c r="F92" s="249" t="s">
        <v>59</v>
      </c>
      <c r="G92" s="249" t="s">
        <v>60</v>
      </c>
    </row>
    <row r="93" spans="1:7" s="9" customFormat="1" ht="20.100000000000001" hidden="1" customHeight="1">
      <c r="A93" s="110"/>
      <c r="B93" s="108"/>
      <c r="C93" s="109"/>
      <c r="D93" s="107"/>
      <c r="E93" s="107"/>
      <c r="F93" s="107"/>
      <c r="G93" s="107"/>
    </row>
    <row r="94" spans="1:7" s="9" customFormat="1" ht="20.100000000000001" hidden="1" customHeight="1">
      <c r="A94" s="110"/>
      <c r="B94" s="108"/>
      <c r="C94" s="109"/>
      <c r="D94" s="107"/>
      <c r="E94" s="107"/>
      <c r="F94" s="107"/>
      <c r="G94" s="107"/>
    </row>
    <row r="95" spans="1:7" s="9" customFormat="1" ht="20.100000000000001" hidden="1" customHeight="1" thickBot="1">
      <c r="A95" s="245"/>
      <c r="B95" s="246"/>
      <c r="C95" s="247"/>
      <c r="D95" s="248"/>
      <c r="E95" s="248"/>
      <c r="F95" s="248"/>
      <c r="G95" s="248"/>
    </row>
    <row r="96" spans="1:7" s="9" customFormat="1" ht="20.100000000000001" hidden="1" customHeight="1" thickBot="1">
      <c r="A96" s="393" t="s">
        <v>79</v>
      </c>
      <c r="B96" s="399"/>
      <c r="C96" s="399"/>
      <c r="D96" s="399"/>
      <c r="E96" s="399"/>
      <c r="F96" s="399"/>
      <c r="G96" s="400"/>
    </row>
    <row r="97" spans="1:7" s="9" customFormat="1" ht="49.5" hidden="1" customHeight="1">
      <c r="A97" s="249" t="s">
        <v>74</v>
      </c>
      <c r="B97" s="249" t="s">
        <v>55</v>
      </c>
      <c r="C97" s="249" t="s">
        <v>56</v>
      </c>
      <c r="D97" s="249" t="s">
        <v>57</v>
      </c>
      <c r="E97" s="249" t="s">
        <v>58</v>
      </c>
      <c r="F97" s="249" t="s">
        <v>59</v>
      </c>
      <c r="G97" s="249" t="s">
        <v>60</v>
      </c>
    </row>
    <row r="98" spans="1:7" s="9" customFormat="1" ht="20.100000000000001" hidden="1" customHeight="1">
      <c r="A98" s="110"/>
      <c r="B98" s="108"/>
      <c r="C98" s="109"/>
      <c r="D98" s="107"/>
      <c r="E98" s="107"/>
      <c r="F98" s="107"/>
      <c r="G98" s="107"/>
    </row>
    <row r="99" spans="1:7" s="9" customFormat="1" ht="20.100000000000001" hidden="1" customHeight="1">
      <c r="A99" s="110"/>
      <c r="B99" s="108"/>
      <c r="C99" s="109"/>
      <c r="D99" s="107"/>
      <c r="E99" s="107"/>
      <c r="F99" s="107"/>
      <c r="G99" s="107"/>
    </row>
    <row r="100" spans="1:7" s="9" customFormat="1" ht="20.100000000000001" hidden="1" customHeight="1" thickBot="1">
      <c r="A100" s="245"/>
      <c r="B100" s="246"/>
      <c r="C100" s="247"/>
      <c r="D100" s="248"/>
      <c r="E100" s="248"/>
      <c r="F100" s="248"/>
      <c r="G100" s="248"/>
    </row>
    <row r="101" spans="1:7" s="9" customFormat="1" ht="20.100000000000001" hidden="1" customHeight="1" thickBot="1">
      <c r="A101" s="393" t="s">
        <v>77</v>
      </c>
      <c r="B101" s="399"/>
      <c r="C101" s="399"/>
      <c r="D101" s="399"/>
      <c r="E101" s="399"/>
      <c r="F101" s="399"/>
      <c r="G101" s="400"/>
    </row>
    <row r="102" spans="1:7" s="9" customFormat="1" ht="16.5" hidden="1" customHeight="1">
      <c r="A102" s="249" t="s">
        <v>74</v>
      </c>
      <c r="B102" s="249" t="s">
        <v>55</v>
      </c>
      <c r="C102" s="249" t="s">
        <v>56</v>
      </c>
      <c r="D102" s="249" t="s">
        <v>57</v>
      </c>
      <c r="E102" s="249" t="s">
        <v>58</v>
      </c>
      <c r="F102" s="249" t="s">
        <v>59</v>
      </c>
      <c r="G102" s="249" t="s">
        <v>60</v>
      </c>
    </row>
    <row r="103" spans="1:7" s="9" customFormat="1" ht="16.5" hidden="1" customHeight="1">
      <c r="A103" s="110"/>
      <c r="B103" s="108"/>
      <c r="C103" s="109"/>
      <c r="D103" s="107"/>
      <c r="E103" s="107"/>
      <c r="F103" s="107"/>
      <c r="G103" s="107"/>
    </row>
    <row r="104" spans="1:7" s="9" customFormat="1" ht="38.25" hidden="1" customHeight="1">
      <c r="A104" s="110"/>
      <c r="B104" s="108"/>
      <c r="C104" s="109"/>
      <c r="D104" s="107"/>
      <c r="E104" s="107"/>
      <c r="F104" s="107"/>
      <c r="G104" s="107"/>
    </row>
    <row r="105" spans="1:7" s="9" customFormat="1" ht="24.75" hidden="1" customHeight="1">
      <c r="A105" s="110"/>
      <c r="B105" s="108"/>
      <c r="C105" s="109"/>
      <c r="D105" s="107"/>
      <c r="E105" s="107"/>
      <c r="F105" s="107"/>
      <c r="G105" s="107"/>
    </row>
    <row r="106" spans="1:7" s="104" customFormat="1" ht="18" hidden="1">
      <c r="A106" s="401"/>
      <c r="B106" s="402"/>
      <c r="C106" s="402"/>
      <c r="D106" s="402"/>
      <c r="E106" s="402"/>
      <c r="F106" s="402"/>
      <c r="G106" s="403"/>
    </row>
    <row r="107" spans="1:7" ht="39.950000000000003" hidden="1" customHeight="1" thickBot="1">
      <c r="A107" s="404" t="s">
        <v>86</v>
      </c>
      <c r="B107" s="405"/>
      <c r="C107" s="405"/>
      <c r="D107" s="405"/>
      <c r="E107" s="405"/>
      <c r="F107" s="405"/>
      <c r="G107" s="406"/>
    </row>
    <row r="108" spans="1:7" ht="20.100000000000001" hidden="1" customHeight="1" thickBot="1">
      <c r="A108" s="393" t="s">
        <v>84</v>
      </c>
      <c r="B108" s="399"/>
      <c r="C108" s="399"/>
      <c r="D108" s="399"/>
      <c r="E108" s="399"/>
      <c r="F108" s="399"/>
      <c r="G108" s="400"/>
    </row>
    <row r="109" spans="1:7" ht="45" hidden="1">
      <c r="A109" s="249" t="s">
        <v>74</v>
      </c>
      <c r="B109" s="249" t="s">
        <v>55</v>
      </c>
      <c r="C109" s="249" t="s">
        <v>56</v>
      </c>
      <c r="D109" s="249" t="s">
        <v>57</v>
      </c>
      <c r="E109" s="249" t="s">
        <v>58</v>
      </c>
      <c r="F109" s="249" t="s">
        <v>59</v>
      </c>
      <c r="G109" s="249" t="s">
        <v>60</v>
      </c>
    </row>
    <row r="110" spans="1:7" ht="20.100000000000001" hidden="1" customHeight="1">
      <c r="A110" s="110"/>
      <c r="B110" s="108"/>
      <c r="C110" s="109"/>
      <c r="D110" s="107"/>
      <c r="E110" s="107"/>
      <c r="F110" s="107"/>
      <c r="G110" s="107"/>
    </row>
    <row r="111" spans="1:7" ht="20.100000000000001" hidden="1" customHeight="1">
      <c r="A111" s="110"/>
      <c r="B111" s="108"/>
      <c r="C111" s="109"/>
      <c r="D111" s="107"/>
      <c r="E111" s="107"/>
      <c r="F111" s="107"/>
      <c r="G111" s="107"/>
    </row>
    <row r="112" spans="1:7" ht="20.100000000000001" hidden="1" customHeight="1" thickBot="1">
      <c r="A112" s="245"/>
      <c r="B112" s="246"/>
      <c r="C112" s="247"/>
      <c r="D112" s="248"/>
      <c r="E112" s="248"/>
      <c r="F112" s="248"/>
      <c r="G112" s="248"/>
    </row>
    <row r="113" spans="1:7" ht="20.100000000000001" hidden="1" customHeight="1" thickBot="1">
      <c r="A113" s="393" t="s">
        <v>79</v>
      </c>
      <c r="B113" s="399"/>
      <c r="C113" s="399"/>
      <c r="D113" s="399"/>
      <c r="E113" s="399"/>
      <c r="F113" s="399"/>
      <c r="G113" s="400"/>
    </row>
    <row r="114" spans="1:7" ht="45" hidden="1">
      <c r="A114" s="249" t="s">
        <v>74</v>
      </c>
      <c r="B114" s="249" t="s">
        <v>55</v>
      </c>
      <c r="C114" s="249" t="s">
        <v>56</v>
      </c>
      <c r="D114" s="249" t="s">
        <v>57</v>
      </c>
      <c r="E114" s="249" t="s">
        <v>58</v>
      </c>
      <c r="F114" s="249" t="s">
        <v>59</v>
      </c>
      <c r="G114" s="249" t="s">
        <v>60</v>
      </c>
    </row>
    <row r="115" spans="1:7" ht="20.100000000000001" hidden="1" customHeight="1">
      <c r="A115" s="110"/>
      <c r="B115" s="108"/>
      <c r="C115" s="109"/>
      <c r="D115" s="107"/>
      <c r="E115" s="107"/>
      <c r="F115" s="107"/>
      <c r="G115" s="107"/>
    </row>
    <row r="116" spans="1:7" ht="20.100000000000001" hidden="1" customHeight="1">
      <c r="A116" s="110"/>
      <c r="B116" s="108"/>
      <c r="C116" s="109"/>
      <c r="D116" s="107"/>
      <c r="E116" s="107"/>
      <c r="F116" s="107"/>
      <c r="G116" s="107"/>
    </row>
    <row r="117" spans="1:7" ht="20.100000000000001" hidden="1" customHeight="1" thickBot="1">
      <c r="A117" s="245"/>
      <c r="B117" s="246"/>
      <c r="C117" s="247"/>
      <c r="D117" s="248"/>
      <c r="E117" s="248"/>
      <c r="F117" s="248"/>
      <c r="G117" s="248"/>
    </row>
    <row r="118" spans="1:7" ht="20.100000000000001" hidden="1" customHeight="1" thickBot="1">
      <c r="A118" s="393" t="s">
        <v>77</v>
      </c>
      <c r="B118" s="399"/>
      <c r="C118" s="399"/>
      <c r="D118" s="399"/>
      <c r="E118" s="399"/>
      <c r="F118" s="399"/>
      <c r="G118" s="400"/>
    </row>
    <row r="119" spans="1:7" ht="45" hidden="1">
      <c r="A119" s="249" t="s">
        <v>74</v>
      </c>
      <c r="B119" s="249" t="s">
        <v>55</v>
      </c>
      <c r="C119" s="249" t="s">
        <v>56</v>
      </c>
      <c r="D119" s="249" t="s">
        <v>57</v>
      </c>
      <c r="E119" s="249" t="s">
        <v>58</v>
      </c>
      <c r="F119" s="249" t="s">
        <v>59</v>
      </c>
      <c r="G119" s="249" t="s">
        <v>60</v>
      </c>
    </row>
    <row r="120" spans="1:7" ht="20.100000000000001" hidden="1" customHeight="1">
      <c r="A120" s="110"/>
      <c r="B120" s="108"/>
      <c r="C120" s="109"/>
      <c r="D120" s="107"/>
      <c r="E120" s="107"/>
      <c r="F120" s="107"/>
      <c r="G120" s="107"/>
    </row>
    <row r="121" spans="1:7" ht="20.100000000000001" hidden="1" customHeight="1">
      <c r="A121" s="110"/>
      <c r="B121" s="108"/>
      <c r="C121" s="109"/>
      <c r="D121" s="107"/>
      <c r="E121" s="107"/>
      <c r="F121" s="107"/>
      <c r="G121" s="107"/>
    </row>
    <row r="122" spans="1:7" ht="20.100000000000001" hidden="1" customHeight="1">
      <c r="A122" s="110"/>
      <c r="B122" s="108"/>
      <c r="C122" s="109"/>
      <c r="D122" s="107"/>
      <c r="E122" s="107"/>
      <c r="F122" s="107"/>
      <c r="G122" s="107"/>
    </row>
    <row r="123" spans="1:7" ht="20.100000000000001" hidden="1" customHeight="1">
      <c r="A123" s="401"/>
      <c r="B123" s="402"/>
      <c r="C123" s="402"/>
      <c r="D123" s="402"/>
      <c r="E123" s="402"/>
      <c r="F123" s="402"/>
      <c r="G123" s="403"/>
    </row>
    <row r="124" spans="1:7" ht="39.950000000000003" hidden="1" customHeight="1" thickBot="1">
      <c r="A124" s="404" t="s">
        <v>87</v>
      </c>
      <c r="B124" s="405"/>
      <c r="C124" s="405"/>
      <c r="D124" s="405"/>
      <c r="E124" s="405"/>
      <c r="F124" s="405"/>
      <c r="G124" s="406"/>
    </row>
    <row r="125" spans="1:7" ht="20.100000000000001" hidden="1" customHeight="1" thickBot="1">
      <c r="A125" s="393" t="s">
        <v>84</v>
      </c>
      <c r="B125" s="399"/>
      <c r="C125" s="399"/>
      <c r="D125" s="399"/>
      <c r="E125" s="399"/>
      <c r="F125" s="399"/>
      <c r="G125" s="400"/>
    </row>
    <row r="126" spans="1:7" ht="45" hidden="1">
      <c r="A126" s="249" t="s">
        <v>74</v>
      </c>
      <c r="B126" s="249" t="s">
        <v>55</v>
      </c>
      <c r="C126" s="249" t="s">
        <v>56</v>
      </c>
      <c r="D126" s="249" t="s">
        <v>57</v>
      </c>
      <c r="E126" s="249" t="s">
        <v>58</v>
      </c>
      <c r="F126" s="249" t="s">
        <v>59</v>
      </c>
      <c r="G126" s="249" t="s">
        <v>60</v>
      </c>
    </row>
    <row r="127" spans="1:7" ht="20.100000000000001" hidden="1" customHeight="1">
      <c r="A127" s="110"/>
      <c r="B127" s="108"/>
      <c r="C127" s="109"/>
      <c r="D127" s="107"/>
      <c r="E127" s="107"/>
      <c r="F127" s="107"/>
      <c r="G127" s="107"/>
    </row>
    <row r="128" spans="1:7" ht="20.100000000000001" hidden="1" customHeight="1">
      <c r="A128" s="110"/>
      <c r="B128" s="108"/>
      <c r="C128" s="109"/>
      <c r="D128" s="107"/>
      <c r="E128" s="107"/>
      <c r="F128" s="107"/>
      <c r="G128" s="107"/>
    </row>
    <row r="129" spans="1:7" ht="20.100000000000001" hidden="1" customHeight="1" thickBot="1">
      <c r="A129" s="245"/>
      <c r="B129" s="246"/>
      <c r="C129" s="247"/>
      <c r="D129" s="248"/>
      <c r="E129" s="248"/>
      <c r="F129" s="248"/>
      <c r="G129" s="248"/>
    </row>
    <row r="130" spans="1:7" ht="20.100000000000001" hidden="1" customHeight="1" thickBot="1">
      <c r="A130" s="393" t="s">
        <v>79</v>
      </c>
      <c r="B130" s="399"/>
      <c r="C130" s="399"/>
      <c r="D130" s="399"/>
      <c r="E130" s="399"/>
      <c r="F130" s="399"/>
      <c r="G130" s="400"/>
    </row>
    <row r="131" spans="1:7" ht="45" hidden="1">
      <c r="A131" s="249" t="s">
        <v>74</v>
      </c>
      <c r="B131" s="249" t="s">
        <v>55</v>
      </c>
      <c r="C131" s="249" t="s">
        <v>56</v>
      </c>
      <c r="D131" s="249" t="s">
        <v>57</v>
      </c>
      <c r="E131" s="249" t="s">
        <v>58</v>
      </c>
      <c r="F131" s="249" t="s">
        <v>59</v>
      </c>
      <c r="G131" s="249" t="s">
        <v>60</v>
      </c>
    </row>
    <row r="132" spans="1:7" ht="20.100000000000001" hidden="1" customHeight="1">
      <c r="A132" s="110"/>
      <c r="B132" s="108"/>
      <c r="C132" s="109"/>
      <c r="D132" s="107"/>
      <c r="E132" s="107"/>
      <c r="F132" s="107"/>
      <c r="G132" s="107"/>
    </row>
    <row r="133" spans="1:7" ht="20.100000000000001" hidden="1" customHeight="1">
      <c r="A133" s="110"/>
      <c r="B133" s="108"/>
      <c r="C133" s="109"/>
      <c r="D133" s="107"/>
      <c r="E133" s="107"/>
      <c r="F133" s="107"/>
      <c r="G133" s="107"/>
    </row>
    <row r="134" spans="1:7" ht="20.100000000000001" hidden="1" customHeight="1" thickBot="1">
      <c r="A134" s="245"/>
      <c r="B134" s="246"/>
      <c r="C134" s="247"/>
      <c r="D134" s="248"/>
      <c r="E134" s="248"/>
      <c r="F134" s="248"/>
      <c r="G134" s="248"/>
    </row>
    <row r="135" spans="1:7" ht="20.100000000000001" hidden="1" customHeight="1" thickBot="1">
      <c r="A135" s="393" t="s">
        <v>77</v>
      </c>
      <c r="B135" s="399"/>
      <c r="C135" s="399"/>
      <c r="D135" s="399"/>
      <c r="E135" s="399"/>
      <c r="F135" s="399"/>
      <c r="G135" s="400"/>
    </row>
    <row r="136" spans="1:7" ht="45" hidden="1">
      <c r="A136" s="249" t="s">
        <v>74</v>
      </c>
      <c r="B136" s="249" t="s">
        <v>55</v>
      </c>
      <c r="C136" s="249" t="s">
        <v>56</v>
      </c>
      <c r="D136" s="249" t="s">
        <v>57</v>
      </c>
      <c r="E136" s="249" t="s">
        <v>58</v>
      </c>
      <c r="F136" s="249" t="s">
        <v>59</v>
      </c>
      <c r="G136" s="249" t="s">
        <v>60</v>
      </c>
    </row>
    <row r="137" spans="1:7" ht="20.100000000000001" hidden="1" customHeight="1">
      <c r="A137" s="110"/>
      <c r="B137" s="108"/>
      <c r="C137" s="109"/>
      <c r="D137" s="107"/>
      <c r="E137" s="107"/>
      <c r="F137" s="107"/>
      <c r="G137" s="107"/>
    </row>
    <row r="138" spans="1:7" ht="20.100000000000001" hidden="1" customHeight="1">
      <c r="A138" s="110"/>
      <c r="B138" s="108"/>
      <c r="C138" s="109"/>
      <c r="D138" s="107"/>
      <c r="E138" s="107"/>
      <c r="F138" s="107"/>
      <c r="G138" s="107"/>
    </row>
    <row r="139" spans="1:7" ht="20.100000000000001" hidden="1" customHeight="1">
      <c r="A139" s="110"/>
      <c r="B139" s="108"/>
      <c r="C139" s="109"/>
      <c r="D139" s="107"/>
      <c r="E139" s="107"/>
      <c r="F139" s="107"/>
      <c r="G139" s="107"/>
    </row>
    <row r="140" spans="1:7" ht="20.100000000000001" hidden="1" customHeight="1">
      <c r="A140" s="401"/>
      <c r="B140" s="402"/>
      <c r="C140" s="402"/>
      <c r="D140" s="402"/>
      <c r="E140" s="402"/>
      <c r="F140" s="402"/>
      <c r="G140" s="403"/>
    </row>
    <row r="141" spans="1:7" ht="18">
      <c r="F141" s="111"/>
      <c r="G141" s="111"/>
    </row>
    <row r="142" spans="1:7">
      <c r="F142" s="104"/>
      <c r="G142" s="104"/>
    </row>
  </sheetData>
  <mergeCells count="41">
    <mergeCell ref="A2:G2"/>
    <mergeCell ref="A135:G135"/>
    <mergeCell ref="A140:G140"/>
    <mergeCell ref="A124:G124"/>
    <mergeCell ref="A125:G125"/>
    <mergeCell ref="A130:G130"/>
    <mergeCell ref="A118:G118"/>
    <mergeCell ref="A123:G123"/>
    <mergeCell ref="A101:G101"/>
    <mergeCell ref="A106:G106"/>
    <mergeCell ref="A107:G107"/>
    <mergeCell ref="A108:G108"/>
    <mergeCell ref="A113:G113"/>
    <mergeCell ref="A84:G84"/>
    <mergeCell ref="A89:G89"/>
    <mergeCell ref="A90:G90"/>
    <mergeCell ref="A91:G91"/>
    <mergeCell ref="A96:G96"/>
    <mergeCell ref="A67:G67"/>
    <mergeCell ref="A72:G72"/>
    <mergeCell ref="A73:G73"/>
    <mergeCell ref="A74:G74"/>
    <mergeCell ref="A79:G79"/>
    <mergeCell ref="A3:G3"/>
    <mergeCell ref="A12:G12"/>
    <mergeCell ref="A18:G18"/>
    <mergeCell ref="A19:G19"/>
    <mergeCell ref="A17:G17"/>
    <mergeCell ref="A4:G4"/>
    <mergeCell ref="A36:G36"/>
    <mergeCell ref="A7:XFD8"/>
    <mergeCell ref="A62:G62"/>
    <mergeCell ref="A45:G45"/>
    <mergeCell ref="A50:G50"/>
    <mergeCell ref="A55:G55"/>
    <mergeCell ref="A56:G56"/>
    <mergeCell ref="A57:G57"/>
    <mergeCell ref="A24:G24"/>
    <mergeCell ref="A29:G29"/>
    <mergeCell ref="A34:G34"/>
    <mergeCell ref="A35:G35"/>
  </mergeCells>
  <phoneticPr fontId="2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DB120-FD1A-4332-8FEE-4FB849340DEE}">
  <sheetPr>
    <tabColor rgb="FFFFFF00"/>
  </sheetPr>
  <dimension ref="A1:G50"/>
  <sheetViews>
    <sheetView zoomScale="82" zoomScaleNormal="82" workbookViewId="0">
      <selection activeCell="B17" sqref="B17:G17"/>
    </sheetView>
  </sheetViews>
  <sheetFormatPr defaultRowHeight="15"/>
  <cols>
    <col min="1" max="1" width="86.7109375" customWidth="1"/>
    <col min="2" max="2" width="48.85546875" customWidth="1"/>
    <col min="3" max="7" width="20.7109375" customWidth="1"/>
  </cols>
  <sheetData>
    <row r="1" spans="1:7" ht="16.5" thickBot="1">
      <c r="A1" s="417" t="s">
        <v>88</v>
      </c>
      <c r="B1" s="418"/>
      <c r="C1" s="418"/>
      <c r="D1" s="418"/>
      <c r="E1" s="418"/>
    </row>
    <row r="2" spans="1:7" ht="150" customHeight="1" thickBot="1">
      <c r="A2" s="424" t="s">
        <v>89</v>
      </c>
      <c r="B2" s="425"/>
      <c r="C2" s="425"/>
      <c r="D2" s="425"/>
      <c r="E2" s="426"/>
    </row>
    <row r="3" spans="1:7" ht="20.25" customHeight="1">
      <c r="A3" s="252" t="s">
        <v>42</v>
      </c>
    </row>
    <row r="4" spans="1:7" ht="20.25" customHeight="1">
      <c r="A4" s="333" t="s">
        <v>44</v>
      </c>
    </row>
    <row r="5" spans="1:7" ht="32.25" customHeight="1">
      <c r="A5" s="333" t="s">
        <v>45</v>
      </c>
    </row>
    <row r="6" spans="1:7" ht="36.75" customHeight="1">
      <c r="A6" s="333" t="s">
        <v>46</v>
      </c>
    </row>
    <row r="7" spans="1:7" ht="20.25" customHeight="1">
      <c r="A7" s="333" t="s">
        <v>47</v>
      </c>
    </row>
    <row r="8" spans="1:7" ht="39.75" customHeight="1">
      <c r="A8" s="333" t="s">
        <v>48</v>
      </c>
    </row>
    <row r="9" spans="1:7" ht="20.25" customHeight="1">
      <c r="A9" s="10" t="s">
        <v>49</v>
      </c>
    </row>
    <row r="10" spans="1:7" ht="20.25" customHeight="1">
      <c r="A10" s="10" t="s">
        <v>50</v>
      </c>
    </row>
    <row r="11" spans="1:7" ht="20.25" customHeight="1" thickBot="1">
      <c r="A11" s="420"/>
      <c r="B11" s="420"/>
      <c r="C11" s="420"/>
      <c r="D11" s="420"/>
      <c r="E11" s="420"/>
      <c r="F11" s="420"/>
      <c r="G11" s="420"/>
    </row>
    <row r="12" spans="1:7" ht="20.25" customHeight="1" thickBot="1">
      <c r="A12" s="251" t="s">
        <v>90</v>
      </c>
      <c r="B12" s="250"/>
    </row>
    <row r="13" spans="1:7" ht="20.25" customHeight="1">
      <c r="A13" s="419"/>
      <c r="B13" s="419"/>
      <c r="C13" s="419"/>
      <c r="D13" s="419"/>
      <c r="E13" s="419"/>
      <c r="F13" s="419"/>
      <c r="G13" s="419"/>
    </row>
    <row r="14" spans="1:7" ht="20.25" customHeight="1" thickBot="1">
      <c r="A14" s="432" t="s">
        <v>91</v>
      </c>
      <c r="B14" s="433"/>
      <c r="C14" s="433"/>
      <c r="D14" s="433"/>
      <c r="E14" s="433"/>
      <c r="F14" s="433"/>
      <c r="G14" s="434"/>
    </row>
    <row r="15" spans="1:7" ht="20.25" customHeight="1" thickBot="1">
      <c r="A15" s="410"/>
      <c r="B15" s="435"/>
      <c r="C15" s="435"/>
      <c r="D15" s="435"/>
      <c r="E15" s="435"/>
      <c r="F15" s="435"/>
      <c r="G15" s="436"/>
    </row>
    <row r="16" spans="1:7" ht="35.25" customHeight="1">
      <c r="A16" s="253" t="s">
        <v>74</v>
      </c>
      <c r="B16" s="253" t="s">
        <v>55</v>
      </c>
      <c r="C16" s="253" t="s">
        <v>56</v>
      </c>
      <c r="D16" s="253" t="s">
        <v>57</v>
      </c>
      <c r="E16" s="253" t="s">
        <v>58</v>
      </c>
      <c r="F16" s="253" t="s">
        <v>59</v>
      </c>
      <c r="G16" s="253" t="s">
        <v>60</v>
      </c>
    </row>
    <row r="17" spans="1:7" ht="112.5" customHeight="1">
      <c r="A17" s="110"/>
      <c r="B17" s="345"/>
      <c r="C17" s="346"/>
      <c r="D17" s="347"/>
      <c r="E17" s="347"/>
      <c r="F17" s="347"/>
      <c r="G17" s="347"/>
    </row>
    <row r="18" spans="1:7" ht="20.100000000000001" hidden="1" customHeight="1">
      <c r="A18" s="110"/>
      <c r="B18" s="108"/>
      <c r="C18" s="109"/>
      <c r="D18" s="107"/>
      <c r="E18" s="107"/>
      <c r="F18" s="107"/>
      <c r="G18" s="107"/>
    </row>
    <row r="19" spans="1:7" ht="20.100000000000001" hidden="1" customHeight="1" thickBot="1">
      <c r="A19" s="245"/>
      <c r="B19" s="246"/>
      <c r="C19" s="247"/>
      <c r="D19" s="248"/>
      <c r="E19" s="248"/>
      <c r="F19" s="248"/>
      <c r="G19" s="248"/>
    </row>
    <row r="20" spans="1:7" ht="20.100000000000001" hidden="1" customHeight="1" thickBot="1">
      <c r="A20" s="410" t="s">
        <v>79</v>
      </c>
      <c r="B20" s="435"/>
      <c r="C20" s="435"/>
      <c r="D20" s="435"/>
      <c r="E20" s="435"/>
      <c r="F20" s="435"/>
      <c r="G20" s="436"/>
    </row>
    <row r="21" spans="1:7" ht="38.25" hidden="1" customHeight="1">
      <c r="A21" s="253" t="s">
        <v>74</v>
      </c>
      <c r="B21" s="253" t="s">
        <v>55</v>
      </c>
      <c r="C21" s="253" t="s">
        <v>56</v>
      </c>
      <c r="D21" s="253" t="s">
        <v>57</v>
      </c>
      <c r="E21" s="253" t="s">
        <v>58</v>
      </c>
      <c r="F21" s="253" t="s">
        <v>59</v>
      </c>
      <c r="G21" s="253" t="s">
        <v>60</v>
      </c>
    </row>
    <row r="22" spans="1:7" ht="20.100000000000001" hidden="1" customHeight="1">
      <c r="A22" s="110"/>
      <c r="B22" s="108"/>
      <c r="C22" s="109"/>
      <c r="D22" s="107"/>
      <c r="E22" s="107"/>
      <c r="F22" s="107"/>
      <c r="G22" s="107"/>
    </row>
    <row r="23" spans="1:7" ht="20.100000000000001" hidden="1" customHeight="1">
      <c r="A23" s="110"/>
      <c r="B23" s="108"/>
      <c r="C23" s="109"/>
      <c r="D23" s="107"/>
      <c r="E23" s="107"/>
      <c r="F23" s="107"/>
      <c r="G23" s="107"/>
    </row>
    <row r="24" spans="1:7" ht="20.100000000000001" hidden="1" customHeight="1" thickBot="1">
      <c r="A24" s="245"/>
      <c r="B24" s="246"/>
      <c r="C24" s="247"/>
      <c r="D24" s="248"/>
      <c r="E24" s="248"/>
      <c r="F24" s="248"/>
      <c r="G24" s="248"/>
    </row>
    <row r="25" spans="1:7" ht="20.100000000000001" hidden="1" customHeight="1" thickBot="1">
      <c r="A25" s="410" t="s">
        <v>77</v>
      </c>
      <c r="B25" s="435"/>
      <c r="C25" s="435"/>
      <c r="D25" s="435"/>
      <c r="E25" s="435"/>
      <c r="F25" s="435"/>
      <c r="G25" s="436"/>
    </row>
    <row r="26" spans="1:7" ht="42.75" hidden="1" customHeight="1">
      <c r="A26" s="253" t="s">
        <v>74</v>
      </c>
      <c r="B26" s="253" t="s">
        <v>55</v>
      </c>
      <c r="C26" s="253" t="s">
        <v>56</v>
      </c>
      <c r="D26" s="253" t="s">
        <v>57</v>
      </c>
      <c r="E26" s="253" t="s">
        <v>58</v>
      </c>
      <c r="F26" s="253" t="s">
        <v>59</v>
      </c>
      <c r="G26" s="253" t="s">
        <v>60</v>
      </c>
    </row>
    <row r="27" spans="1:7" ht="39.75" hidden="1" customHeight="1">
      <c r="A27" s="110"/>
      <c r="B27" s="108"/>
      <c r="C27" s="109"/>
      <c r="D27" s="107"/>
      <c r="E27" s="107"/>
      <c r="F27" s="107"/>
      <c r="G27" s="107"/>
    </row>
    <row r="28" spans="1:7" ht="20.100000000000001" hidden="1" customHeight="1">
      <c r="A28" s="110"/>
      <c r="B28" s="108"/>
      <c r="C28" s="109"/>
      <c r="D28" s="107"/>
      <c r="E28" s="107"/>
      <c r="F28" s="107"/>
      <c r="G28" s="107"/>
    </row>
    <row r="29" spans="1:7" ht="20.100000000000001" hidden="1" customHeight="1">
      <c r="A29" s="110"/>
      <c r="B29" s="108"/>
      <c r="C29" s="109"/>
      <c r="D29" s="107"/>
      <c r="E29" s="107"/>
      <c r="F29" s="107"/>
      <c r="G29" s="107"/>
    </row>
    <row r="30" spans="1:7" ht="20.100000000000001" hidden="1" customHeight="1">
      <c r="A30" s="110"/>
      <c r="B30" s="108"/>
      <c r="C30" s="109"/>
      <c r="D30" s="107"/>
      <c r="E30" s="107"/>
      <c r="F30" s="107"/>
      <c r="G30" s="107"/>
    </row>
    <row r="31" spans="1:7" ht="20.100000000000001" customHeight="1">
      <c r="A31" s="392" t="s">
        <v>51</v>
      </c>
      <c r="B31" s="392"/>
      <c r="C31" s="392"/>
      <c r="D31" s="392"/>
      <c r="E31" s="392"/>
      <c r="F31" s="392"/>
      <c r="G31" s="392"/>
    </row>
    <row r="32" spans="1:7" ht="41.25" customHeight="1">
      <c r="A32" s="429" t="s">
        <v>52</v>
      </c>
      <c r="B32" s="429"/>
      <c r="C32" s="429"/>
      <c r="D32" s="429"/>
      <c r="E32" s="429"/>
      <c r="F32" s="429"/>
      <c r="G32" s="429"/>
    </row>
    <row r="33" spans="1:7" ht="39.75" customHeight="1">
      <c r="A33" s="430" t="s">
        <v>53</v>
      </c>
      <c r="B33" s="431"/>
      <c r="C33" s="431"/>
      <c r="D33" s="431"/>
      <c r="E33" s="431"/>
      <c r="F33" s="431"/>
      <c r="G33" s="431"/>
    </row>
    <row r="34" spans="1:7" ht="44.25" customHeight="1">
      <c r="A34" s="259" t="s">
        <v>54</v>
      </c>
      <c r="B34" s="259" t="s">
        <v>55</v>
      </c>
      <c r="C34" s="259" t="s">
        <v>56</v>
      </c>
      <c r="D34" s="259" t="s">
        <v>57</v>
      </c>
      <c r="E34" s="259" t="s">
        <v>58</v>
      </c>
      <c r="F34" s="259" t="s">
        <v>59</v>
      </c>
      <c r="G34" s="259" t="s">
        <v>60</v>
      </c>
    </row>
    <row r="35" spans="1:7" ht="31.5" customHeight="1">
      <c r="A35" s="260" t="s">
        <v>92</v>
      </c>
      <c r="B35" s="329" t="s">
        <v>93</v>
      </c>
      <c r="C35" s="330" t="s">
        <v>94</v>
      </c>
      <c r="D35" s="331">
        <v>45139</v>
      </c>
      <c r="E35" s="331">
        <v>45200</v>
      </c>
      <c r="F35" s="331">
        <v>45322</v>
      </c>
      <c r="G35" s="331">
        <v>45323</v>
      </c>
    </row>
    <row r="36" spans="1:7" ht="39.75" customHeight="1">
      <c r="A36" s="261" t="s">
        <v>95</v>
      </c>
      <c r="B36" s="332" t="s">
        <v>96</v>
      </c>
      <c r="C36" s="330" t="s">
        <v>97</v>
      </c>
      <c r="D36" s="331">
        <v>45139</v>
      </c>
      <c r="E36" s="331">
        <v>45323</v>
      </c>
      <c r="F36" s="331">
        <v>45747</v>
      </c>
      <c r="G36" s="331"/>
    </row>
    <row r="37" spans="1:7" ht="36" customHeight="1">
      <c r="A37" s="261"/>
      <c r="B37" s="332"/>
      <c r="C37" s="330"/>
      <c r="D37" s="331"/>
      <c r="E37" s="331"/>
      <c r="F37" s="331"/>
      <c r="G37" s="331"/>
    </row>
    <row r="38" spans="1:7" ht="16.5" customHeight="1" thickBot="1">
      <c r="A38" s="413"/>
      <c r="B38" s="413"/>
      <c r="C38" s="413"/>
      <c r="D38" s="413"/>
      <c r="E38" s="413"/>
      <c r="F38" s="413"/>
      <c r="G38" s="413"/>
    </row>
    <row r="39" spans="1:7" ht="20.100000000000001" customHeight="1" thickBot="1">
      <c r="A39" s="422" t="s">
        <v>98</v>
      </c>
      <c r="B39" s="423"/>
    </row>
    <row r="40" spans="1:7" ht="20.100000000000001" customHeight="1" thickBot="1">
      <c r="A40" s="421" t="s">
        <v>99</v>
      </c>
      <c r="B40" s="421"/>
    </row>
    <row r="41" spans="1:7" ht="72.75" customHeight="1" thickBot="1">
      <c r="A41" s="254" t="s">
        <v>100</v>
      </c>
      <c r="B41" s="257"/>
    </row>
    <row r="42" spans="1:7" ht="34.5" customHeight="1" thickBot="1">
      <c r="A42" s="256" t="s">
        <v>101</v>
      </c>
      <c r="B42" s="257"/>
    </row>
    <row r="43" spans="1:7" ht="16.5" thickBot="1">
      <c r="A43" s="254" t="s">
        <v>102</v>
      </c>
      <c r="B43" s="257"/>
    </row>
    <row r="44" spans="1:7" ht="15.75" thickBot="1">
      <c r="A44" s="255"/>
      <c r="B44" s="258"/>
    </row>
    <row r="45" spans="1:7" ht="15.75" thickBot="1">
      <c r="A45" s="255"/>
      <c r="B45" s="258"/>
    </row>
    <row r="46" spans="1:7" ht="16.5" thickBot="1">
      <c r="A46" s="427" t="s">
        <v>103</v>
      </c>
      <c r="B46" s="428"/>
    </row>
    <row r="47" spans="1:7" ht="15.75" thickBot="1">
      <c r="A47" s="255"/>
      <c r="B47" s="257"/>
    </row>
    <row r="48" spans="1:7" ht="32.25" thickBot="1">
      <c r="A48" s="254" t="s">
        <v>104</v>
      </c>
      <c r="B48" s="257">
        <v>444</v>
      </c>
    </row>
    <row r="49" spans="1:2" ht="32.25" thickBot="1">
      <c r="A49" s="256" t="s">
        <v>101</v>
      </c>
      <c r="B49" s="257">
        <v>0</v>
      </c>
    </row>
    <row r="50" spans="1:2" ht="16.5" thickBot="1">
      <c r="A50" s="254" t="s">
        <v>102</v>
      </c>
      <c r="B50" s="257">
        <v>14</v>
      </c>
    </row>
  </sheetData>
  <mergeCells count="15">
    <mergeCell ref="A46:B46"/>
    <mergeCell ref="A31:G31"/>
    <mergeCell ref="A32:G32"/>
    <mergeCell ref="A33:G33"/>
    <mergeCell ref="A14:G14"/>
    <mergeCell ref="A15:G15"/>
    <mergeCell ref="A20:G20"/>
    <mergeCell ref="A25:G25"/>
    <mergeCell ref="A38:G38"/>
    <mergeCell ref="A1:E1"/>
    <mergeCell ref="A13:G13"/>
    <mergeCell ref="A11:G11"/>
    <mergeCell ref="A40:B40"/>
    <mergeCell ref="A39:B39"/>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F8A0A-2EAC-4776-8E50-8F8F3B2F457F}">
  <dimension ref="A1:B66"/>
  <sheetViews>
    <sheetView topLeftCell="A23" zoomScale="90" zoomScaleNormal="90" workbookViewId="0">
      <selection activeCell="B14" sqref="B14"/>
    </sheetView>
  </sheetViews>
  <sheetFormatPr defaultRowHeight="15"/>
  <cols>
    <col min="1" max="1" width="36" style="9" customWidth="1"/>
    <col min="2" max="2" width="92.42578125" style="9" customWidth="1"/>
    <col min="3" max="16384" width="9.140625" style="9"/>
  </cols>
  <sheetData>
    <row r="1" spans="1:2" ht="15.75">
      <c r="A1" s="8" t="s">
        <v>105</v>
      </c>
    </row>
    <row r="3" spans="1:2" ht="15.75">
      <c r="A3" s="441" t="s">
        <v>106</v>
      </c>
      <c r="B3" s="442"/>
    </row>
    <row r="4" spans="1:2" ht="30">
      <c r="A4" s="333" t="s">
        <v>107</v>
      </c>
      <c r="B4" s="10" t="s">
        <v>108</v>
      </c>
    </row>
    <row r="5" spans="1:2" ht="30">
      <c r="A5" s="333" t="s">
        <v>109</v>
      </c>
      <c r="B5" s="10" t="s">
        <v>110</v>
      </c>
    </row>
    <row r="6" spans="1:2" ht="15.75">
      <c r="A6" s="333" t="s">
        <v>111</v>
      </c>
      <c r="B6" s="10" t="s">
        <v>112</v>
      </c>
    </row>
    <row r="7" spans="1:2" ht="15.75">
      <c r="A7" s="333"/>
      <c r="B7" s="10" t="s">
        <v>113</v>
      </c>
    </row>
    <row r="8" spans="1:2" ht="15.75">
      <c r="A8" s="333" t="s">
        <v>114</v>
      </c>
      <c r="B8" s="10" t="s">
        <v>115</v>
      </c>
    </row>
    <row r="10" spans="1:2" ht="15.75" customHeight="1">
      <c r="A10" s="441" t="s">
        <v>116</v>
      </c>
      <c r="B10" s="442"/>
    </row>
    <row r="11" spans="1:2" ht="19.5" customHeight="1">
      <c r="A11" s="11" t="s">
        <v>117</v>
      </c>
      <c r="B11" s="11"/>
    </row>
    <row r="12" spans="1:2" ht="48.75" customHeight="1">
      <c r="A12" s="443" t="s">
        <v>118</v>
      </c>
      <c r="B12" s="444"/>
    </row>
    <row r="13" spans="1:2" ht="60">
      <c r="A13" s="12" t="s">
        <v>119</v>
      </c>
      <c r="B13" s="13" t="s">
        <v>120</v>
      </c>
    </row>
    <row r="14" spans="1:2" ht="15.75">
      <c r="A14" s="333" t="s">
        <v>121</v>
      </c>
      <c r="B14" s="10" t="s">
        <v>122</v>
      </c>
    </row>
    <row r="15" spans="1:2" ht="16.5" customHeight="1">
      <c r="A15" s="333" t="s">
        <v>123</v>
      </c>
      <c r="B15" s="10" t="s">
        <v>124</v>
      </c>
    </row>
    <row r="16" spans="1:2" ht="45">
      <c r="A16" s="333" t="s">
        <v>125</v>
      </c>
      <c r="B16" s="10" t="s">
        <v>126</v>
      </c>
    </row>
    <row r="17" spans="1:2" ht="31.5">
      <c r="A17" s="14" t="s">
        <v>127</v>
      </c>
      <c r="B17" s="10" t="s">
        <v>128</v>
      </c>
    </row>
    <row r="18" spans="1:2" ht="30">
      <c r="A18" s="333" t="s">
        <v>129</v>
      </c>
      <c r="B18" s="10" t="s">
        <v>130</v>
      </c>
    </row>
    <row r="19" spans="1:2" ht="30">
      <c r="A19" s="333" t="s">
        <v>131</v>
      </c>
      <c r="B19" s="10" t="s">
        <v>132</v>
      </c>
    </row>
    <row r="20" spans="1:2" ht="15.75">
      <c r="A20" s="333" t="s">
        <v>133</v>
      </c>
      <c r="B20" s="10" t="s">
        <v>134</v>
      </c>
    </row>
    <row r="21" spans="1:2" ht="15.75">
      <c r="A21" s="15" t="s">
        <v>135</v>
      </c>
      <c r="B21" s="16" t="s">
        <v>136</v>
      </c>
    </row>
    <row r="22" spans="1:2" ht="15.75" customHeight="1">
      <c r="A22" s="437" t="s">
        <v>137</v>
      </c>
      <c r="B22" s="438"/>
    </row>
    <row r="23" spans="1:2" ht="15.75" customHeight="1">
      <c r="A23" s="439"/>
      <c r="B23" s="440"/>
    </row>
    <row r="24" spans="1:2" ht="60">
      <c r="A24" s="12" t="s">
        <v>138</v>
      </c>
      <c r="B24" s="13" t="s">
        <v>120</v>
      </c>
    </row>
    <row r="25" spans="1:2" ht="31.5">
      <c r="A25" s="333" t="s">
        <v>139</v>
      </c>
      <c r="B25" s="10" t="s">
        <v>140</v>
      </c>
    </row>
    <row r="26" spans="1:2" ht="15.75">
      <c r="A26" s="333" t="s">
        <v>141</v>
      </c>
      <c r="B26" s="10" t="s">
        <v>142</v>
      </c>
    </row>
    <row r="27" spans="1:2" ht="15.75">
      <c r="A27" s="333" t="s">
        <v>143</v>
      </c>
      <c r="B27" s="10" t="s">
        <v>144</v>
      </c>
    </row>
    <row r="28" spans="1:2" ht="31.5">
      <c r="A28" s="333" t="s">
        <v>145</v>
      </c>
      <c r="B28" s="10" t="s">
        <v>146</v>
      </c>
    </row>
    <row r="29" spans="1:2" ht="30">
      <c r="A29" s="333" t="s">
        <v>147</v>
      </c>
      <c r="B29" s="10" t="s">
        <v>148</v>
      </c>
    </row>
    <row r="30" spans="1:2" ht="30">
      <c r="A30" s="333" t="s">
        <v>131</v>
      </c>
      <c r="B30" s="10" t="s">
        <v>149</v>
      </c>
    </row>
    <row r="31" spans="1:2" ht="15.75">
      <c r="A31" s="333" t="s">
        <v>133</v>
      </c>
      <c r="B31" s="10" t="s">
        <v>134</v>
      </c>
    </row>
    <row r="32" spans="1:2" ht="15.75">
      <c r="A32" s="15" t="s">
        <v>135</v>
      </c>
      <c r="B32" s="16" t="s">
        <v>136</v>
      </c>
    </row>
    <row r="33" spans="1:2" ht="15.75" customHeight="1">
      <c r="A33" s="437" t="s">
        <v>137</v>
      </c>
      <c r="B33" s="438"/>
    </row>
    <row r="34" spans="1:2" ht="15.75" customHeight="1">
      <c r="A34" s="439"/>
      <c r="B34" s="440"/>
    </row>
    <row r="35" spans="1:2" ht="15.75" customHeight="1">
      <c r="A35" s="11" t="s">
        <v>150</v>
      </c>
      <c r="B35" s="11"/>
    </row>
    <row r="36" spans="1:2" ht="163.5" customHeight="1">
      <c r="A36" s="445" t="s">
        <v>151</v>
      </c>
      <c r="B36" s="446"/>
    </row>
    <row r="37" spans="1:2" ht="60">
      <c r="A37" s="17" t="s">
        <v>152</v>
      </c>
      <c r="B37" s="18" t="s">
        <v>120</v>
      </c>
    </row>
    <row r="38" spans="1:2" ht="15.75">
      <c r="A38" s="333" t="s">
        <v>153</v>
      </c>
      <c r="B38" s="10" t="s">
        <v>122</v>
      </c>
    </row>
    <row r="39" spans="1:2" ht="15.75">
      <c r="A39" s="333" t="s">
        <v>154</v>
      </c>
      <c r="B39" s="10" t="s">
        <v>124</v>
      </c>
    </row>
    <row r="40" spans="1:2" ht="30">
      <c r="A40" s="333" t="s">
        <v>155</v>
      </c>
      <c r="B40" s="10" t="s">
        <v>156</v>
      </c>
    </row>
    <row r="41" spans="1:2" ht="31.5">
      <c r="A41" s="333" t="s">
        <v>157</v>
      </c>
      <c r="B41" s="10" t="s">
        <v>158</v>
      </c>
    </row>
    <row r="42" spans="1:2" ht="30">
      <c r="A42" s="333" t="s">
        <v>129</v>
      </c>
      <c r="B42" s="10" t="s">
        <v>159</v>
      </c>
    </row>
    <row r="43" spans="1:2" ht="30">
      <c r="A43" s="333" t="s">
        <v>131</v>
      </c>
      <c r="B43" s="10" t="s">
        <v>149</v>
      </c>
    </row>
    <row r="44" spans="1:2" ht="15.75">
      <c r="A44" s="333" t="s">
        <v>133</v>
      </c>
      <c r="B44" s="10" t="s">
        <v>134</v>
      </c>
    </row>
    <row r="45" spans="1:2" ht="15.75">
      <c r="A45" s="15" t="s">
        <v>135</v>
      </c>
      <c r="B45" s="16" t="s">
        <v>136</v>
      </c>
    </row>
    <row r="46" spans="1:2" ht="15.75" customHeight="1">
      <c r="A46" s="437" t="s">
        <v>137</v>
      </c>
      <c r="B46" s="438"/>
    </row>
    <row r="47" spans="1:2" ht="15.75" customHeight="1">
      <c r="A47" s="439"/>
      <c r="B47" s="440"/>
    </row>
    <row r="48" spans="1:2" ht="60">
      <c r="A48" s="17" t="s">
        <v>160</v>
      </c>
      <c r="B48" s="18" t="s">
        <v>120</v>
      </c>
    </row>
    <row r="49" spans="1:2" ht="31.5">
      <c r="A49" s="333" t="s">
        <v>139</v>
      </c>
      <c r="B49" s="10" t="s">
        <v>161</v>
      </c>
    </row>
    <row r="50" spans="1:2" ht="15.75">
      <c r="A50" s="333" t="s">
        <v>141</v>
      </c>
      <c r="B50" s="10" t="s">
        <v>142</v>
      </c>
    </row>
    <row r="51" spans="1:2" ht="15.75">
      <c r="A51" s="333" t="s">
        <v>143</v>
      </c>
      <c r="B51" s="10" t="s">
        <v>144</v>
      </c>
    </row>
    <row r="52" spans="1:2" ht="31.5">
      <c r="A52" s="333" t="s">
        <v>157</v>
      </c>
      <c r="B52" s="10" t="s">
        <v>162</v>
      </c>
    </row>
    <row r="53" spans="1:2" ht="30">
      <c r="A53" s="333" t="s">
        <v>129</v>
      </c>
      <c r="B53" s="10" t="s">
        <v>163</v>
      </c>
    </row>
    <row r="54" spans="1:2" ht="30">
      <c r="A54" s="333" t="s">
        <v>131</v>
      </c>
      <c r="B54" s="10" t="s">
        <v>149</v>
      </c>
    </row>
    <row r="55" spans="1:2" ht="15.75">
      <c r="A55" s="333" t="s">
        <v>133</v>
      </c>
      <c r="B55" s="10" t="s">
        <v>134</v>
      </c>
    </row>
    <row r="56" spans="1:2" ht="15.75">
      <c r="A56" s="15" t="s">
        <v>135</v>
      </c>
      <c r="B56" s="16" t="s">
        <v>136</v>
      </c>
    </row>
    <row r="57" spans="1:2" ht="15.75" customHeight="1">
      <c r="A57" s="437" t="s">
        <v>137</v>
      </c>
      <c r="B57" s="438"/>
    </row>
    <row r="58" spans="1:2" ht="15.75" customHeight="1">
      <c r="A58" s="439"/>
      <c r="B58" s="440"/>
    </row>
    <row r="59" spans="1:2" ht="15.75">
      <c r="A59" s="12" t="s">
        <v>164</v>
      </c>
      <c r="B59" s="13"/>
    </row>
    <row r="60" spans="1:2" ht="30">
      <c r="A60" s="333" t="s">
        <v>165</v>
      </c>
      <c r="B60" s="10" t="s">
        <v>166</v>
      </c>
    </row>
    <row r="61" spans="1:2" ht="31.5">
      <c r="A61" s="333" t="s">
        <v>167</v>
      </c>
      <c r="B61" s="10" t="s">
        <v>168</v>
      </c>
    </row>
    <row r="62" spans="1:2" ht="47.25">
      <c r="A62" s="333" t="s">
        <v>169</v>
      </c>
      <c r="B62" s="10" t="s">
        <v>170</v>
      </c>
    </row>
    <row r="63" spans="1:2" ht="30">
      <c r="A63" s="333" t="s">
        <v>171</v>
      </c>
      <c r="B63" s="10" t="s">
        <v>172</v>
      </c>
    </row>
    <row r="64" spans="1:2" ht="15.75">
      <c r="A64" s="15" t="s">
        <v>173</v>
      </c>
      <c r="B64" s="16" t="s">
        <v>174</v>
      </c>
    </row>
    <row r="65" spans="1:2" ht="15.75" customHeight="1">
      <c r="A65" s="437" t="s">
        <v>137</v>
      </c>
      <c r="B65" s="438"/>
    </row>
    <row r="66" spans="1:2" ht="15.75" customHeight="1">
      <c r="A66" s="439"/>
      <c r="B66" s="440"/>
    </row>
  </sheetData>
  <mergeCells count="9">
    <mergeCell ref="A46:B47"/>
    <mergeCell ref="A57:B58"/>
    <mergeCell ref="A65:B66"/>
    <mergeCell ref="A3:B3"/>
    <mergeCell ref="A10:B10"/>
    <mergeCell ref="A12:B12"/>
    <mergeCell ref="A22:B23"/>
    <mergeCell ref="A33:B34"/>
    <mergeCell ref="A36:B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464F-2573-41A1-885E-DA114DE0EDBA}">
  <dimension ref="A1:B14"/>
  <sheetViews>
    <sheetView topLeftCell="A11" workbookViewId="0">
      <selection activeCell="E10" sqref="E10"/>
    </sheetView>
  </sheetViews>
  <sheetFormatPr defaultRowHeight="15"/>
  <cols>
    <col min="1" max="1" width="34.28515625" style="20" bestFit="1" customWidth="1"/>
    <col min="2" max="2" width="72.5703125" style="20" customWidth="1"/>
    <col min="3" max="16384" width="9.140625" style="20"/>
  </cols>
  <sheetData>
    <row r="1" spans="1:2" ht="15.75">
      <c r="A1" s="19" t="s">
        <v>175</v>
      </c>
    </row>
    <row r="2" spans="1:2">
      <c r="A2" s="447" t="s">
        <v>176</v>
      </c>
      <c r="B2" s="447"/>
    </row>
    <row r="4" spans="1:2" ht="15.75">
      <c r="A4" s="21" t="s">
        <v>177</v>
      </c>
      <c r="B4" s="21" t="s">
        <v>178</v>
      </c>
    </row>
    <row r="5" spans="1:2" ht="60">
      <c r="A5" s="22" t="s">
        <v>179</v>
      </c>
      <c r="B5" s="23" t="s">
        <v>180</v>
      </c>
    </row>
    <row r="6" spans="1:2" ht="45">
      <c r="A6" s="22" t="s">
        <v>181</v>
      </c>
      <c r="B6" s="24" t="s">
        <v>182</v>
      </c>
    </row>
    <row r="7" spans="1:2" ht="30">
      <c r="A7" s="22" t="s">
        <v>183</v>
      </c>
      <c r="B7" s="24" t="s">
        <v>184</v>
      </c>
    </row>
    <row r="8" spans="1:2" ht="45">
      <c r="A8" s="22" t="s">
        <v>185</v>
      </c>
      <c r="B8" s="24" t="s">
        <v>186</v>
      </c>
    </row>
    <row r="9" spans="1:2" ht="60">
      <c r="A9" s="22" t="s">
        <v>187</v>
      </c>
      <c r="B9" s="23" t="s">
        <v>188</v>
      </c>
    </row>
    <row r="10" spans="1:2" ht="52.5" customHeight="1">
      <c r="A10" s="22" t="s">
        <v>189</v>
      </c>
      <c r="B10" s="23" t="s">
        <v>190</v>
      </c>
    </row>
    <row r="11" spans="1:2" ht="30">
      <c r="A11" s="22" t="s">
        <v>191</v>
      </c>
      <c r="B11" s="23" t="s">
        <v>192</v>
      </c>
    </row>
    <row r="12" spans="1:2">
      <c r="B12" s="25"/>
    </row>
    <row r="13" spans="1:2">
      <c r="A13" s="26" t="s">
        <v>193</v>
      </c>
      <c r="B13" s="26"/>
    </row>
    <row r="14" spans="1:2">
      <c r="B14" s="25"/>
    </row>
  </sheetData>
  <mergeCells count="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BFF0D-1551-4F92-9D64-475F223F219A}">
  <sheetPr>
    <tabColor rgb="FFFFFF00"/>
  </sheetPr>
  <dimension ref="A1:U91"/>
  <sheetViews>
    <sheetView tabSelected="1" topLeftCell="A57" zoomScale="70" zoomScaleNormal="70" workbookViewId="0">
      <selection activeCell="E79" sqref="E79"/>
    </sheetView>
  </sheetViews>
  <sheetFormatPr defaultRowHeight="15.75"/>
  <cols>
    <col min="1" max="1" width="17.7109375" style="277" customWidth="1"/>
    <col min="2" max="2" width="39.28515625" style="277" customWidth="1"/>
    <col min="3" max="3" width="54.85546875" style="277" bestFit="1" customWidth="1"/>
    <col min="4" max="4" width="21.85546875" style="123" customWidth="1"/>
    <col min="5" max="5" width="24.5703125" style="277" customWidth="1"/>
    <col min="6" max="7" width="24.5703125" style="123" customWidth="1"/>
    <col min="8" max="8" width="24.5703125" style="276" bestFit="1" customWidth="1"/>
    <col min="9" max="9" width="24.5703125" style="123" customWidth="1"/>
    <col min="10" max="10" width="27.85546875" style="123" customWidth="1"/>
    <col min="11" max="11" width="24.5703125" style="276" bestFit="1" customWidth="1"/>
    <col min="12" max="13" width="24.5703125" style="123" customWidth="1"/>
    <col min="14" max="14" width="24.5703125" style="277" bestFit="1" customWidth="1"/>
    <col min="15" max="16" width="24.5703125" style="123" customWidth="1"/>
    <col min="17" max="17" width="26.140625" style="123" customWidth="1"/>
    <col min="18" max="18" width="34" style="123" customWidth="1"/>
    <col min="19" max="19" width="30.5703125" style="278" bestFit="1" customWidth="1"/>
    <col min="20" max="20" width="40.5703125" style="278" customWidth="1"/>
    <col min="21" max="22" width="46.5703125" style="278" bestFit="1" customWidth="1"/>
    <col min="23" max="16384" width="9.140625" style="278"/>
  </cols>
  <sheetData>
    <row r="1" spans="1:21" ht="18">
      <c r="A1" s="115" t="s">
        <v>194</v>
      </c>
      <c r="B1" s="115"/>
      <c r="C1" s="115"/>
      <c r="E1" s="117" t="s">
        <v>195</v>
      </c>
      <c r="F1" s="118"/>
      <c r="G1" s="119"/>
      <c r="H1" s="120"/>
      <c r="I1" s="118"/>
      <c r="J1" s="118"/>
    </row>
    <row r="2" spans="1:21" ht="18">
      <c r="A2" s="279"/>
      <c r="B2" s="279"/>
      <c r="E2" s="120"/>
      <c r="F2" s="118"/>
      <c r="G2" s="119"/>
      <c r="H2" s="120"/>
      <c r="I2" s="118"/>
      <c r="J2" s="118"/>
    </row>
    <row r="3" spans="1:21">
      <c r="A3" s="125" t="s">
        <v>196</v>
      </c>
      <c r="B3" s="126"/>
      <c r="C3" s="205"/>
      <c r="D3" s="127"/>
      <c r="E3" s="128"/>
      <c r="F3" s="127"/>
      <c r="G3" s="127"/>
      <c r="H3" s="128"/>
      <c r="I3" s="127"/>
      <c r="J3" s="127"/>
      <c r="K3" s="128"/>
      <c r="L3" s="127"/>
      <c r="M3" s="127"/>
      <c r="N3" s="128"/>
      <c r="O3" s="127"/>
      <c r="P3" s="127"/>
      <c r="Q3" s="127"/>
    </row>
    <row r="4" spans="1:21">
      <c r="A4" s="129" t="s">
        <v>197</v>
      </c>
      <c r="B4" s="130"/>
      <c r="C4" s="269"/>
      <c r="D4" s="131"/>
      <c r="E4" s="132"/>
      <c r="F4" s="131"/>
      <c r="G4" s="131"/>
      <c r="H4" s="132"/>
      <c r="I4" s="131"/>
      <c r="J4" s="131"/>
      <c r="K4" s="132"/>
      <c r="L4" s="131"/>
      <c r="M4" s="131"/>
      <c r="N4" s="132"/>
      <c r="O4" s="131"/>
      <c r="P4" s="131"/>
      <c r="Q4" s="131"/>
    </row>
    <row r="5" spans="1:21">
      <c r="A5" s="240" t="s">
        <v>198</v>
      </c>
      <c r="B5" s="241"/>
      <c r="C5" s="204"/>
      <c r="D5" s="131"/>
      <c r="E5" s="132"/>
      <c r="F5" s="131"/>
      <c r="G5" s="131"/>
      <c r="H5" s="132"/>
      <c r="I5" s="131"/>
      <c r="J5" s="131"/>
      <c r="K5" s="132"/>
      <c r="L5" s="131"/>
      <c r="M5" s="131"/>
      <c r="N5" s="132"/>
      <c r="O5" s="131"/>
      <c r="P5" s="131"/>
      <c r="Q5" s="131"/>
    </row>
    <row r="6" spans="1:21">
      <c r="A6" s="133"/>
      <c r="B6" s="133"/>
      <c r="C6" s="134"/>
      <c r="D6" s="135"/>
      <c r="E6" s="134"/>
      <c r="F6" s="135"/>
      <c r="G6" s="135"/>
      <c r="H6" s="134"/>
      <c r="I6" s="135"/>
      <c r="J6" s="135"/>
      <c r="K6" s="134"/>
      <c r="L6" s="135"/>
      <c r="M6" s="135"/>
      <c r="N6" s="134"/>
      <c r="O6" s="135"/>
      <c r="P6" s="135"/>
      <c r="Q6" s="135"/>
    </row>
    <row r="7" spans="1:21" ht="18">
      <c r="A7" s="136" t="s">
        <v>199</v>
      </c>
      <c r="B7" s="137"/>
      <c r="C7" s="137"/>
      <c r="D7" s="138"/>
      <c r="E7" s="137"/>
      <c r="F7" s="138"/>
      <c r="G7" s="139"/>
      <c r="H7" s="137"/>
      <c r="I7" s="138"/>
      <c r="J7" s="138"/>
      <c r="K7" s="137"/>
      <c r="L7" s="138"/>
      <c r="M7" s="138"/>
      <c r="N7" s="137"/>
      <c r="O7" s="138"/>
      <c r="P7" s="138"/>
      <c r="Q7" s="140"/>
      <c r="R7" s="141"/>
      <c r="S7" s="141"/>
      <c r="T7" s="141"/>
      <c r="U7" s="141"/>
    </row>
    <row r="8" spans="1:21">
      <c r="A8" s="142" t="s">
        <v>200</v>
      </c>
      <c r="B8" s="142"/>
      <c r="C8" s="142"/>
      <c r="D8" s="143"/>
      <c r="E8" s="142"/>
      <c r="F8" s="143"/>
      <c r="G8" s="143"/>
      <c r="H8" s="142"/>
      <c r="I8" s="143"/>
      <c r="J8" s="143"/>
      <c r="K8" s="142"/>
      <c r="L8" s="143"/>
      <c r="M8" s="143"/>
      <c r="N8" s="142"/>
      <c r="O8" s="339"/>
      <c r="P8" s="336"/>
      <c r="Q8" s="336"/>
      <c r="R8" s="336"/>
      <c r="S8" s="336"/>
      <c r="T8" s="457" t="s">
        <v>201</v>
      </c>
      <c r="U8" s="457" t="s">
        <v>202</v>
      </c>
    </row>
    <row r="9" spans="1:21" ht="45" customHeight="1">
      <c r="A9" s="144" t="s">
        <v>203</v>
      </c>
      <c r="B9" s="144"/>
      <c r="C9" s="144" t="s">
        <v>204</v>
      </c>
      <c r="D9" s="144" t="s">
        <v>205</v>
      </c>
      <c r="E9" s="144" t="s">
        <v>206</v>
      </c>
      <c r="F9" s="144" t="s">
        <v>207</v>
      </c>
      <c r="G9" s="144" t="s">
        <v>208</v>
      </c>
      <c r="H9" s="144" t="s">
        <v>209</v>
      </c>
      <c r="I9" s="144" t="s">
        <v>210</v>
      </c>
      <c r="J9" s="144" t="s">
        <v>211</v>
      </c>
      <c r="K9" s="144" t="s">
        <v>212</v>
      </c>
      <c r="L9" s="144" t="s">
        <v>213</v>
      </c>
      <c r="M9" s="144" t="s">
        <v>214</v>
      </c>
      <c r="N9" s="144" t="s">
        <v>215</v>
      </c>
      <c r="O9" s="144" t="s">
        <v>216</v>
      </c>
      <c r="P9" s="144" t="s">
        <v>217</v>
      </c>
      <c r="Q9" s="144" t="s">
        <v>218</v>
      </c>
      <c r="R9" s="144" t="s">
        <v>219</v>
      </c>
      <c r="S9" s="145" t="s">
        <v>220</v>
      </c>
      <c r="T9" s="458"/>
      <c r="U9" s="458"/>
    </row>
    <row r="10" spans="1:21" ht="30">
      <c r="A10" s="263" t="s">
        <v>221</v>
      </c>
      <c r="B10" s="263" t="s">
        <v>222</v>
      </c>
      <c r="C10" s="287" t="s">
        <v>223</v>
      </c>
      <c r="D10" s="264">
        <v>150000</v>
      </c>
      <c r="E10" s="288">
        <v>0.5</v>
      </c>
      <c r="F10" s="289">
        <f t="shared" ref="F10:F19" si="0">D10*E10</f>
        <v>75000</v>
      </c>
      <c r="G10" s="289">
        <v>73222</v>
      </c>
      <c r="H10" s="264">
        <v>150000</v>
      </c>
      <c r="I10" s="288">
        <v>0.75</v>
      </c>
      <c r="J10" s="289">
        <f t="shared" ref="J10" si="1">D10*I10</f>
        <v>112500</v>
      </c>
      <c r="K10" s="289">
        <v>112500</v>
      </c>
      <c r="L10" s="264">
        <v>150000</v>
      </c>
      <c r="M10" s="288">
        <v>1</v>
      </c>
      <c r="N10" s="289">
        <f t="shared" ref="N10" si="2">D10*M10</f>
        <v>150000</v>
      </c>
      <c r="O10" s="289">
        <v>152962</v>
      </c>
      <c r="P10" s="264">
        <v>150000</v>
      </c>
      <c r="Q10" s="288">
        <v>1</v>
      </c>
      <c r="R10" s="289">
        <f>D10*Q10</f>
        <v>150000</v>
      </c>
      <c r="S10" s="289">
        <v>140000</v>
      </c>
      <c r="T10" s="289">
        <f t="shared" ref="T10" si="3">F10+R10+N10+J10</f>
        <v>487500</v>
      </c>
      <c r="U10" s="289">
        <f>G10+K10+O10+S10</f>
        <v>478684</v>
      </c>
    </row>
    <row r="11" spans="1:21">
      <c r="A11" s="2" t="s">
        <v>224</v>
      </c>
      <c r="B11" s="2"/>
      <c r="C11" s="32"/>
      <c r="D11" s="267">
        <v>0</v>
      </c>
      <c r="E11" s="47">
        <v>0</v>
      </c>
      <c r="F11" s="151">
        <f>D11*E11</f>
        <v>0</v>
      </c>
      <c r="G11" s="203">
        <v>0</v>
      </c>
      <c r="H11" s="50">
        <v>0</v>
      </c>
      <c r="I11" s="47">
        <v>0</v>
      </c>
      <c r="J11" s="149">
        <f>I11*H11</f>
        <v>0</v>
      </c>
      <c r="K11" s="50">
        <v>0</v>
      </c>
      <c r="L11" s="50">
        <v>0</v>
      </c>
      <c r="M11" s="47">
        <v>0</v>
      </c>
      <c r="N11" s="149">
        <f>M11*L11</f>
        <v>0</v>
      </c>
      <c r="O11" s="50">
        <v>0</v>
      </c>
      <c r="P11" s="50">
        <v>0</v>
      </c>
      <c r="Q11" s="47">
        <v>0</v>
      </c>
      <c r="R11" s="149">
        <f t="shared" ref="R11:R19" si="4">Q11*P11</f>
        <v>0</v>
      </c>
      <c r="S11" s="50">
        <v>0</v>
      </c>
      <c r="T11" s="34">
        <f>F11+R11+N11+J11</f>
        <v>0</v>
      </c>
      <c r="U11" s="34">
        <f>G11+K11+O11+S11</f>
        <v>0</v>
      </c>
    </row>
    <row r="12" spans="1:21">
      <c r="A12" s="2" t="s">
        <v>225</v>
      </c>
      <c r="B12" s="2"/>
      <c r="C12" s="32"/>
      <c r="D12" s="267">
        <v>0</v>
      </c>
      <c r="E12" s="47">
        <v>0</v>
      </c>
      <c r="F12" s="151">
        <f t="shared" si="0"/>
        <v>0</v>
      </c>
      <c r="G12" s="203">
        <v>0</v>
      </c>
      <c r="H12" s="50">
        <v>0</v>
      </c>
      <c r="I12" s="47">
        <v>0</v>
      </c>
      <c r="J12" s="149">
        <f t="shared" ref="J12:J19" si="5">I12*H12</f>
        <v>0</v>
      </c>
      <c r="K12" s="50">
        <v>0</v>
      </c>
      <c r="L12" s="50">
        <v>0</v>
      </c>
      <c r="M12" s="47">
        <v>0</v>
      </c>
      <c r="N12" s="149">
        <f>M12*L12</f>
        <v>0</v>
      </c>
      <c r="O12" s="50">
        <v>0</v>
      </c>
      <c r="P12" s="50">
        <v>0</v>
      </c>
      <c r="Q12" s="47">
        <v>0</v>
      </c>
      <c r="R12" s="149">
        <f t="shared" si="4"/>
        <v>0</v>
      </c>
      <c r="S12" s="50">
        <v>0</v>
      </c>
      <c r="T12" s="34">
        <f>F12+R12+N12+J12</f>
        <v>0</v>
      </c>
      <c r="U12" s="34">
        <f>G12+K12+O12+S12</f>
        <v>0</v>
      </c>
    </row>
    <row r="13" spans="1:21">
      <c r="A13" s="2" t="s">
        <v>226</v>
      </c>
      <c r="B13" s="2"/>
      <c r="C13" s="32"/>
      <c r="D13" s="267">
        <v>0</v>
      </c>
      <c r="E13" s="47">
        <v>0</v>
      </c>
      <c r="F13" s="151">
        <f t="shared" si="0"/>
        <v>0</v>
      </c>
      <c r="G13" s="203">
        <v>0</v>
      </c>
      <c r="H13" s="50">
        <v>0</v>
      </c>
      <c r="I13" s="47">
        <v>0</v>
      </c>
      <c r="J13" s="149">
        <f t="shared" si="5"/>
        <v>0</v>
      </c>
      <c r="K13" s="50">
        <v>0</v>
      </c>
      <c r="L13" s="50">
        <v>0</v>
      </c>
      <c r="M13" s="47">
        <v>0</v>
      </c>
      <c r="N13" s="149">
        <f t="shared" ref="N13:N19" si="6">M13*L13</f>
        <v>0</v>
      </c>
      <c r="O13" s="50">
        <v>0</v>
      </c>
      <c r="P13" s="50">
        <v>0</v>
      </c>
      <c r="Q13" s="47">
        <v>0</v>
      </c>
      <c r="R13" s="149">
        <f t="shared" si="4"/>
        <v>0</v>
      </c>
      <c r="S13" s="50">
        <v>0</v>
      </c>
      <c r="T13" s="34">
        <f t="shared" ref="T13:T19" si="7">F13+R13+N13+J13</f>
        <v>0</v>
      </c>
      <c r="U13" s="34">
        <f>G13+K13+O13+S13</f>
        <v>0</v>
      </c>
    </row>
    <row r="14" spans="1:21">
      <c r="A14" s="2" t="s">
        <v>227</v>
      </c>
      <c r="B14" s="2"/>
      <c r="C14" s="32"/>
      <c r="D14" s="267">
        <v>0</v>
      </c>
      <c r="E14" s="47">
        <v>0</v>
      </c>
      <c r="F14" s="151">
        <f t="shared" si="0"/>
        <v>0</v>
      </c>
      <c r="G14" s="203">
        <v>0</v>
      </c>
      <c r="H14" s="50">
        <v>0</v>
      </c>
      <c r="I14" s="47">
        <v>0</v>
      </c>
      <c r="J14" s="149">
        <f t="shared" si="5"/>
        <v>0</v>
      </c>
      <c r="K14" s="50">
        <v>0</v>
      </c>
      <c r="L14" s="50">
        <v>0</v>
      </c>
      <c r="M14" s="47">
        <v>0</v>
      </c>
      <c r="N14" s="149">
        <f t="shared" si="6"/>
        <v>0</v>
      </c>
      <c r="O14" s="50">
        <v>0</v>
      </c>
      <c r="P14" s="50">
        <v>0</v>
      </c>
      <c r="Q14" s="47">
        <v>0</v>
      </c>
      <c r="R14" s="149">
        <f t="shared" si="4"/>
        <v>0</v>
      </c>
      <c r="S14" s="50">
        <v>0</v>
      </c>
      <c r="T14" s="34">
        <f t="shared" si="7"/>
        <v>0</v>
      </c>
      <c r="U14" s="34">
        <f>G14+K14+O14+S14</f>
        <v>0</v>
      </c>
    </row>
    <row r="15" spans="1:21">
      <c r="A15" s="2" t="s">
        <v>228</v>
      </c>
      <c r="B15" s="2"/>
      <c r="C15" s="32"/>
      <c r="D15" s="267">
        <v>0</v>
      </c>
      <c r="E15" s="47">
        <v>0</v>
      </c>
      <c r="F15" s="151">
        <f t="shared" si="0"/>
        <v>0</v>
      </c>
      <c r="G15" s="203">
        <v>0</v>
      </c>
      <c r="H15" s="50">
        <v>0</v>
      </c>
      <c r="I15" s="47">
        <v>0</v>
      </c>
      <c r="J15" s="149">
        <f t="shared" si="5"/>
        <v>0</v>
      </c>
      <c r="K15" s="50">
        <v>0</v>
      </c>
      <c r="L15" s="50">
        <v>0</v>
      </c>
      <c r="M15" s="47">
        <v>0</v>
      </c>
      <c r="N15" s="149">
        <f t="shared" si="6"/>
        <v>0</v>
      </c>
      <c r="O15" s="50">
        <v>0</v>
      </c>
      <c r="P15" s="50">
        <v>0</v>
      </c>
      <c r="Q15" s="47">
        <v>0</v>
      </c>
      <c r="R15" s="149">
        <f t="shared" si="4"/>
        <v>0</v>
      </c>
      <c r="S15" s="50">
        <v>0</v>
      </c>
      <c r="T15" s="34">
        <f t="shared" si="7"/>
        <v>0</v>
      </c>
      <c r="U15" s="34">
        <f t="shared" ref="U15:U19" si="8">G15+K15+O15+S15</f>
        <v>0</v>
      </c>
    </row>
    <row r="16" spans="1:21">
      <c r="A16" s="2" t="s">
        <v>229</v>
      </c>
      <c r="B16" s="2"/>
      <c r="C16" s="32"/>
      <c r="D16" s="267">
        <v>0</v>
      </c>
      <c r="E16" s="47">
        <v>0</v>
      </c>
      <c r="F16" s="151">
        <f t="shared" si="0"/>
        <v>0</v>
      </c>
      <c r="G16" s="203">
        <v>0</v>
      </c>
      <c r="H16" s="50">
        <v>0</v>
      </c>
      <c r="I16" s="47">
        <v>0</v>
      </c>
      <c r="J16" s="149">
        <f t="shared" si="5"/>
        <v>0</v>
      </c>
      <c r="K16" s="50">
        <v>0</v>
      </c>
      <c r="L16" s="50">
        <v>0</v>
      </c>
      <c r="M16" s="47">
        <v>0</v>
      </c>
      <c r="N16" s="149">
        <f t="shared" si="6"/>
        <v>0</v>
      </c>
      <c r="O16" s="50">
        <v>0</v>
      </c>
      <c r="P16" s="50">
        <v>0</v>
      </c>
      <c r="Q16" s="47">
        <v>0</v>
      </c>
      <c r="R16" s="149">
        <f t="shared" si="4"/>
        <v>0</v>
      </c>
      <c r="S16" s="50">
        <v>0</v>
      </c>
      <c r="T16" s="34">
        <f t="shared" si="7"/>
        <v>0</v>
      </c>
      <c r="U16" s="34">
        <f t="shared" si="8"/>
        <v>0</v>
      </c>
    </row>
    <row r="17" spans="1:21">
      <c r="A17" s="2" t="s">
        <v>230</v>
      </c>
      <c r="B17" s="2"/>
      <c r="C17" s="32"/>
      <c r="D17" s="267">
        <v>0</v>
      </c>
      <c r="E17" s="47">
        <v>0</v>
      </c>
      <c r="F17" s="151">
        <f t="shared" si="0"/>
        <v>0</v>
      </c>
      <c r="G17" s="203">
        <v>0</v>
      </c>
      <c r="H17" s="50">
        <v>0</v>
      </c>
      <c r="I17" s="47">
        <v>0</v>
      </c>
      <c r="J17" s="149">
        <f t="shared" si="5"/>
        <v>0</v>
      </c>
      <c r="K17" s="50">
        <v>0</v>
      </c>
      <c r="L17" s="50">
        <v>0</v>
      </c>
      <c r="M17" s="47">
        <v>0</v>
      </c>
      <c r="N17" s="149">
        <f t="shared" si="6"/>
        <v>0</v>
      </c>
      <c r="O17" s="50">
        <v>0</v>
      </c>
      <c r="P17" s="50">
        <v>0</v>
      </c>
      <c r="Q17" s="47">
        <v>0</v>
      </c>
      <c r="R17" s="149">
        <f t="shared" si="4"/>
        <v>0</v>
      </c>
      <c r="S17" s="50">
        <v>0</v>
      </c>
      <c r="T17" s="34">
        <f t="shared" si="7"/>
        <v>0</v>
      </c>
      <c r="U17" s="34">
        <f t="shared" si="8"/>
        <v>0</v>
      </c>
    </row>
    <row r="18" spans="1:21">
      <c r="A18" s="2" t="s">
        <v>231</v>
      </c>
      <c r="B18" s="2"/>
      <c r="C18" s="32"/>
      <c r="D18" s="267">
        <v>0</v>
      </c>
      <c r="E18" s="47">
        <v>0</v>
      </c>
      <c r="F18" s="151">
        <f t="shared" si="0"/>
        <v>0</v>
      </c>
      <c r="G18" s="203">
        <v>0</v>
      </c>
      <c r="H18" s="50">
        <v>0</v>
      </c>
      <c r="I18" s="47">
        <v>0</v>
      </c>
      <c r="J18" s="149">
        <f t="shared" si="5"/>
        <v>0</v>
      </c>
      <c r="K18" s="50">
        <v>0</v>
      </c>
      <c r="L18" s="50">
        <v>0</v>
      </c>
      <c r="M18" s="47">
        <v>0</v>
      </c>
      <c r="N18" s="149">
        <f t="shared" si="6"/>
        <v>0</v>
      </c>
      <c r="O18" s="50">
        <v>0</v>
      </c>
      <c r="P18" s="50">
        <v>0</v>
      </c>
      <c r="Q18" s="47">
        <v>0</v>
      </c>
      <c r="R18" s="149">
        <f t="shared" si="4"/>
        <v>0</v>
      </c>
      <c r="S18" s="50">
        <v>0</v>
      </c>
      <c r="T18" s="34">
        <f t="shared" si="7"/>
        <v>0</v>
      </c>
      <c r="U18" s="34">
        <f>G18+K18+O18+S18</f>
        <v>0</v>
      </c>
    </row>
    <row r="19" spans="1:21">
      <c r="A19" s="2" t="s">
        <v>232</v>
      </c>
      <c r="B19" s="2"/>
      <c r="C19" s="32"/>
      <c r="D19" s="268">
        <v>0</v>
      </c>
      <c r="E19" s="47">
        <v>0</v>
      </c>
      <c r="F19" s="151">
        <f t="shared" si="0"/>
        <v>0</v>
      </c>
      <c r="G19" s="203">
        <v>0</v>
      </c>
      <c r="H19" s="50">
        <v>0</v>
      </c>
      <c r="I19" s="47">
        <v>0</v>
      </c>
      <c r="J19" s="149">
        <f t="shared" si="5"/>
        <v>0</v>
      </c>
      <c r="K19" s="50">
        <v>0</v>
      </c>
      <c r="L19" s="50">
        <v>0</v>
      </c>
      <c r="M19" s="47">
        <v>0</v>
      </c>
      <c r="N19" s="149">
        <f t="shared" si="6"/>
        <v>0</v>
      </c>
      <c r="O19" s="50">
        <v>0</v>
      </c>
      <c r="P19" s="50">
        <v>0</v>
      </c>
      <c r="Q19" s="47">
        <v>0</v>
      </c>
      <c r="R19" s="149">
        <f t="shared" si="4"/>
        <v>0</v>
      </c>
      <c r="S19" s="50">
        <v>0</v>
      </c>
      <c r="T19" s="34">
        <f t="shared" si="7"/>
        <v>0</v>
      </c>
      <c r="U19" s="34">
        <f t="shared" si="8"/>
        <v>0</v>
      </c>
    </row>
    <row r="20" spans="1:21" ht="31.5">
      <c r="A20" s="275"/>
      <c r="B20" s="153"/>
      <c r="C20" s="38"/>
      <c r="D20" s="194"/>
      <c r="E20" s="39" t="s">
        <v>207</v>
      </c>
      <c r="F20" s="156">
        <f>SUM(F11:F19)</f>
        <v>0</v>
      </c>
      <c r="G20" s="156">
        <f>SUM(G11:G19)</f>
        <v>0</v>
      </c>
      <c r="H20" s="156"/>
      <c r="I20" s="40" t="s">
        <v>211</v>
      </c>
      <c r="J20" s="156">
        <f>SUM(J11:J19)</f>
        <v>0</v>
      </c>
      <c r="K20" s="156">
        <f>SUM(K11:K19)</f>
        <v>0</v>
      </c>
      <c r="L20" s="40"/>
      <c r="M20" s="40" t="s">
        <v>215</v>
      </c>
      <c r="N20" s="156">
        <f>SUM(N11:N19)</f>
        <v>0</v>
      </c>
      <c r="O20" s="156">
        <f>SUM(O11:O19)</f>
        <v>0</v>
      </c>
      <c r="P20" s="39"/>
      <c r="Q20" s="39" t="s">
        <v>219</v>
      </c>
      <c r="R20" s="156">
        <f>SUM(R11:R19)</f>
        <v>0</v>
      </c>
      <c r="S20" s="156">
        <f>SUM(S11:S19)</f>
        <v>0</v>
      </c>
      <c r="T20" s="157">
        <f>F20+R20+N20+J20</f>
        <v>0</v>
      </c>
      <c r="U20" s="31">
        <f>G20+K20+O20+S20</f>
        <v>0</v>
      </c>
    </row>
    <row r="21" spans="1:21">
      <c r="A21" s="158"/>
      <c r="B21" s="343"/>
      <c r="C21" s="337"/>
      <c r="D21" s="290"/>
      <c r="E21" s="337"/>
      <c r="F21" s="290"/>
      <c r="G21" s="290"/>
      <c r="H21" s="337"/>
      <c r="I21" s="290"/>
      <c r="J21" s="290"/>
      <c r="K21" s="337"/>
      <c r="L21" s="459" t="s">
        <v>233</v>
      </c>
      <c r="M21" s="459"/>
      <c r="N21" s="459"/>
      <c r="O21" s="459"/>
      <c r="P21" s="459"/>
      <c r="Q21" s="459"/>
      <c r="R21" s="459"/>
      <c r="S21" s="460"/>
      <c r="T21" s="160">
        <f>SUM(T11:T19)</f>
        <v>0</v>
      </c>
      <c r="U21" s="160">
        <f>SUM(U11:U19)</f>
        <v>0</v>
      </c>
    </row>
    <row r="22" spans="1:21">
      <c r="A22" s="161"/>
      <c r="B22" s="161"/>
      <c r="C22" s="161"/>
      <c r="D22" s="162"/>
      <c r="E22" s="161"/>
      <c r="F22" s="162"/>
      <c r="G22" s="162"/>
      <c r="H22" s="163"/>
      <c r="I22" s="162"/>
      <c r="J22" s="162"/>
      <c r="K22" s="163"/>
      <c r="L22" s="162"/>
      <c r="M22" s="162"/>
      <c r="N22" s="161"/>
      <c r="O22" s="162"/>
      <c r="P22" s="162"/>
      <c r="Q22" s="164"/>
    </row>
    <row r="23" spans="1:21" ht="18">
      <c r="A23" s="165" t="s">
        <v>234</v>
      </c>
      <c r="B23" s="165"/>
      <c r="C23" s="165"/>
      <c r="D23" s="166"/>
      <c r="E23" s="165"/>
      <c r="F23" s="166"/>
      <c r="G23" s="167"/>
      <c r="H23" s="165"/>
      <c r="I23" s="166"/>
      <c r="J23" s="166"/>
      <c r="K23" s="165"/>
      <c r="L23" s="166"/>
      <c r="M23" s="166"/>
      <c r="N23" s="165"/>
      <c r="O23" s="166"/>
      <c r="P23" s="166"/>
      <c r="Q23" s="166"/>
      <c r="R23" s="141"/>
      <c r="T23" s="280"/>
    </row>
    <row r="24" spans="1:21">
      <c r="A24" s="144" t="s">
        <v>235</v>
      </c>
      <c r="B24" s="144"/>
      <c r="C24" s="144"/>
      <c r="D24" s="168"/>
      <c r="E24" s="169"/>
      <c r="F24" s="170"/>
      <c r="G24" s="170"/>
      <c r="H24" s="144"/>
      <c r="I24" s="168"/>
      <c r="J24" s="168"/>
      <c r="K24" s="144"/>
      <c r="L24" s="168"/>
      <c r="M24" s="168"/>
      <c r="N24" s="144"/>
      <c r="O24" s="145"/>
      <c r="P24" s="171"/>
      <c r="Q24" s="457" t="s">
        <v>201</v>
      </c>
      <c r="R24" s="461" t="s">
        <v>202</v>
      </c>
    </row>
    <row r="25" spans="1:21" ht="50.25" customHeight="1">
      <c r="A25" s="142" t="s">
        <v>236</v>
      </c>
      <c r="B25" s="142"/>
      <c r="C25" s="172" t="s">
        <v>178</v>
      </c>
      <c r="D25" s="173" t="s">
        <v>237</v>
      </c>
      <c r="E25" s="174" t="s">
        <v>238</v>
      </c>
      <c r="F25" s="175" t="s">
        <v>207</v>
      </c>
      <c r="G25" s="145" t="s">
        <v>208</v>
      </c>
      <c r="H25" s="176" t="s">
        <v>239</v>
      </c>
      <c r="I25" s="145" t="s">
        <v>211</v>
      </c>
      <c r="J25" s="145" t="s">
        <v>212</v>
      </c>
      <c r="K25" s="177" t="s">
        <v>214</v>
      </c>
      <c r="L25" s="145" t="s">
        <v>215</v>
      </c>
      <c r="M25" s="145" t="s">
        <v>216</v>
      </c>
      <c r="N25" s="174" t="s">
        <v>240</v>
      </c>
      <c r="O25" s="145" t="s">
        <v>219</v>
      </c>
      <c r="P25" s="145" t="s">
        <v>220</v>
      </c>
      <c r="Q25" s="458"/>
      <c r="R25" s="461"/>
    </row>
    <row r="26" spans="1:21" ht="30">
      <c r="A26" s="291" t="s">
        <v>221</v>
      </c>
      <c r="B26" s="291" t="s">
        <v>241</v>
      </c>
      <c r="C26" s="292" t="s">
        <v>242</v>
      </c>
      <c r="D26" s="293">
        <v>500000</v>
      </c>
      <c r="E26" s="288">
        <v>1</v>
      </c>
      <c r="F26" s="289">
        <f t="shared" ref="F26" si="9">D26*E26</f>
        <v>500000</v>
      </c>
      <c r="G26" s="294">
        <v>0</v>
      </c>
      <c r="H26" s="295">
        <v>0.5</v>
      </c>
      <c r="I26" s="289">
        <f t="shared" ref="I26" si="10">D26*H26</f>
        <v>250000</v>
      </c>
      <c r="J26" s="289">
        <v>125000</v>
      </c>
      <c r="K26" s="288">
        <v>0.5</v>
      </c>
      <c r="L26" s="289">
        <f t="shared" ref="L26:L31" si="11">D26*K26</f>
        <v>250000</v>
      </c>
      <c r="M26" s="289">
        <v>250000</v>
      </c>
      <c r="N26" s="288">
        <v>0.5</v>
      </c>
      <c r="O26" s="289">
        <f t="shared" ref="O26" si="12">D26*N26</f>
        <v>250000</v>
      </c>
      <c r="P26" s="289">
        <v>246000</v>
      </c>
      <c r="Q26" s="289">
        <f>D26*(E26+H26+K26+N26)</f>
        <v>1250000</v>
      </c>
      <c r="R26" s="289">
        <f>G26+J26+M26+P26</f>
        <v>621000</v>
      </c>
    </row>
    <row r="27" spans="1:21">
      <c r="A27" s="2" t="s">
        <v>243</v>
      </c>
      <c r="B27" s="2"/>
      <c r="C27" s="32"/>
      <c r="D27" s="272">
        <v>0</v>
      </c>
      <c r="E27" s="44">
        <v>0</v>
      </c>
      <c r="F27" s="151">
        <v>0</v>
      </c>
      <c r="G27" s="179">
        <v>0</v>
      </c>
      <c r="H27" s="266">
        <v>0</v>
      </c>
      <c r="I27" s="34">
        <f>H27*D27</f>
        <v>0</v>
      </c>
      <c r="J27" s="179">
        <v>0</v>
      </c>
      <c r="K27" s="281">
        <v>0</v>
      </c>
      <c r="L27" s="34">
        <f>D27*K27</f>
        <v>0</v>
      </c>
      <c r="M27" s="321">
        <v>0</v>
      </c>
      <c r="N27" s="266">
        <v>0</v>
      </c>
      <c r="O27" s="34">
        <f>D27*N27</f>
        <v>0</v>
      </c>
      <c r="P27" s="179">
        <v>0</v>
      </c>
      <c r="Q27" s="149">
        <f>F27+I27+L27+O27</f>
        <v>0</v>
      </c>
      <c r="R27" s="34">
        <f>G27+J27+M27+P27</f>
        <v>0</v>
      </c>
    </row>
    <row r="28" spans="1:21">
      <c r="A28" s="2" t="s">
        <v>63</v>
      </c>
      <c r="B28" s="2"/>
      <c r="C28" s="32"/>
      <c r="D28" s="272">
        <v>0</v>
      </c>
      <c r="E28" s="44">
        <v>0</v>
      </c>
      <c r="F28" s="151">
        <v>0</v>
      </c>
      <c r="G28" s="179">
        <v>0</v>
      </c>
      <c r="H28" s="266">
        <v>0</v>
      </c>
      <c r="I28" s="34">
        <f t="shared" ref="I28:I50" si="13">H28*D28</f>
        <v>0</v>
      </c>
      <c r="J28" s="179">
        <v>0</v>
      </c>
      <c r="K28" s="281">
        <v>0</v>
      </c>
      <c r="L28" s="34">
        <f t="shared" si="11"/>
        <v>0</v>
      </c>
      <c r="M28" s="321">
        <v>0</v>
      </c>
      <c r="N28" s="266">
        <v>0</v>
      </c>
      <c r="O28" s="34">
        <f>D28*N28</f>
        <v>0</v>
      </c>
      <c r="P28" s="179">
        <v>0</v>
      </c>
      <c r="Q28" s="149">
        <f>F28+I28+L28+O28</f>
        <v>0</v>
      </c>
      <c r="R28" s="34">
        <f t="shared" ref="R28:R50" si="14">G28+J28+M28+P28</f>
        <v>0</v>
      </c>
    </row>
    <row r="29" spans="1:21">
      <c r="A29" s="2" t="s">
        <v>68</v>
      </c>
      <c r="B29" s="2"/>
      <c r="C29" s="32"/>
      <c r="D29" s="272">
        <v>0</v>
      </c>
      <c r="E29" s="44">
        <v>0</v>
      </c>
      <c r="F29" s="151">
        <f t="shared" ref="F29:F35" si="15">D29*E29</f>
        <v>0</v>
      </c>
      <c r="G29" s="179">
        <v>0</v>
      </c>
      <c r="H29" s="266">
        <v>0</v>
      </c>
      <c r="I29" s="34">
        <f t="shared" si="13"/>
        <v>0</v>
      </c>
      <c r="J29" s="179">
        <v>0</v>
      </c>
      <c r="K29" s="281">
        <v>0</v>
      </c>
      <c r="L29" s="34">
        <f t="shared" si="11"/>
        <v>0</v>
      </c>
      <c r="M29" s="321">
        <v>0</v>
      </c>
      <c r="N29" s="266">
        <v>0</v>
      </c>
      <c r="O29" s="34">
        <f>D29*N29</f>
        <v>0</v>
      </c>
      <c r="P29" s="179">
        <v>0</v>
      </c>
      <c r="Q29" s="149">
        <f t="shared" ref="Q29:Q49" si="16">F29+I29+L29+O29</f>
        <v>0</v>
      </c>
      <c r="R29" s="34">
        <f t="shared" si="14"/>
        <v>0</v>
      </c>
    </row>
    <row r="30" spans="1:21">
      <c r="A30" s="2" t="s">
        <v>244</v>
      </c>
      <c r="B30" s="2"/>
      <c r="C30" s="32"/>
      <c r="D30" s="272">
        <v>0</v>
      </c>
      <c r="E30" s="44">
        <v>0</v>
      </c>
      <c r="F30" s="151">
        <f t="shared" si="15"/>
        <v>0</v>
      </c>
      <c r="G30" s="179">
        <v>0</v>
      </c>
      <c r="H30" s="266">
        <v>0</v>
      </c>
      <c r="I30" s="34">
        <f t="shared" si="13"/>
        <v>0</v>
      </c>
      <c r="J30" s="179">
        <v>0</v>
      </c>
      <c r="K30" s="281">
        <v>0</v>
      </c>
      <c r="L30" s="34">
        <f t="shared" si="11"/>
        <v>0</v>
      </c>
      <c r="M30" s="321">
        <v>0</v>
      </c>
      <c r="N30" s="266">
        <v>0</v>
      </c>
      <c r="O30" s="34">
        <f>D30*N30</f>
        <v>0</v>
      </c>
      <c r="P30" s="179">
        <v>0</v>
      </c>
      <c r="Q30" s="149">
        <f t="shared" si="16"/>
        <v>0</v>
      </c>
      <c r="R30" s="34">
        <f t="shared" si="14"/>
        <v>0</v>
      </c>
    </row>
    <row r="31" spans="1:21">
      <c r="A31" s="2" t="s">
        <v>245</v>
      </c>
      <c r="B31" s="2"/>
      <c r="C31" s="32"/>
      <c r="D31" s="272">
        <v>0</v>
      </c>
      <c r="E31" s="44">
        <v>0</v>
      </c>
      <c r="F31" s="151">
        <f t="shared" si="15"/>
        <v>0</v>
      </c>
      <c r="G31" s="179">
        <v>0</v>
      </c>
      <c r="H31" s="266">
        <v>0</v>
      </c>
      <c r="I31" s="34">
        <f t="shared" si="13"/>
        <v>0</v>
      </c>
      <c r="J31" s="179">
        <v>0</v>
      </c>
      <c r="K31" s="281">
        <v>0</v>
      </c>
      <c r="L31" s="27">
        <f t="shared" si="11"/>
        <v>0</v>
      </c>
      <c r="M31" s="321">
        <v>0</v>
      </c>
      <c r="N31" s="266">
        <v>0</v>
      </c>
      <c r="O31" s="34">
        <f>D31*N31</f>
        <v>0</v>
      </c>
      <c r="P31" s="179">
        <v>0</v>
      </c>
      <c r="Q31" s="149">
        <f t="shared" si="16"/>
        <v>0</v>
      </c>
      <c r="R31" s="34">
        <f t="shared" si="14"/>
        <v>0</v>
      </c>
    </row>
    <row r="32" spans="1:21">
      <c r="A32" s="2" t="s">
        <v>246</v>
      </c>
      <c r="B32" s="2"/>
      <c r="C32" s="32"/>
      <c r="D32" s="272">
        <v>0</v>
      </c>
      <c r="E32" s="44">
        <v>0</v>
      </c>
      <c r="F32" s="151">
        <f t="shared" si="15"/>
        <v>0</v>
      </c>
      <c r="G32" s="179">
        <v>0</v>
      </c>
      <c r="H32" s="266">
        <v>0</v>
      </c>
      <c r="I32" s="34">
        <f t="shared" si="13"/>
        <v>0</v>
      </c>
      <c r="J32" s="179">
        <v>0</v>
      </c>
      <c r="K32" s="281">
        <v>0</v>
      </c>
      <c r="L32" s="34">
        <f>D32*K31</f>
        <v>0</v>
      </c>
      <c r="M32" s="321">
        <v>0</v>
      </c>
      <c r="N32" s="266">
        <v>0</v>
      </c>
      <c r="O32" s="34">
        <f>D33*N33</f>
        <v>0</v>
      </c>
      <c r="P32" s="179">
        <v>0</v>
      </c>
      <c r="Q32" s="149">
        <f t="shared" si="16"/>
        <v>0</v>
      </c>
      <c r="R32" s="34">
        <f t="shared" si="14"/>
        <v>0</v>
      </c>
    </row>
    <row r="33" spans="1:18">
      <c r="A33" s="2" t="s">
        <v>247</v>
      </c>
      <c r="B33" s="35"/>
      <c r="C33" s="32"/>
      <c r="D33" s="272">
        <v>0</v>
      </c>
      <c r="E33" s="44">
        <v>0</v>
      </c>
      <c r="F33" s="151">
        <f t="shared" si="15"/>
        <v>0</v>
      </c>
      <c r="G33" s="179">
        <v>0</v>
      </c>
      <c r="H33" s="266">
        <v>0</v>
      </c>
      <c r="I33" s="34">
        <f t="shared" si="13"/>
        <v>0</v>
      </c>
      <c r="J33" s="179">
        <v>0</v>
      </c>
      <c r="K33" s="281">
        <v>0</v>
      </c>
      <c r="L33" s="34">
        <f t="shared" ref="L33:L49" si="17">D33*K33</f>
        <v>0</v>
      </c>
      <c r="M33" s="321">
        <v>0</v>
      </c>
      <c r="N33" s="266">
        <v>0</v>
      </c>
      <c r="O33" s="34">
        <f>D34*N34</f>
        <v>0</v>
      </c>
      <c r="P33" s="179">
        <v>0</v>
      </c>
      <c r="Q33" s="149">
        <f t="shared" si="16"/>
        <v>0</v>
      </c>
      <c r="R33" s="34">
        <f>G33+J33+M33+P33</f>
        <v>0</v>
      </c>
    </row>
    <row r="34" spans="1:18">
      <c r="A34" s="2" t="s">
        <v>248</v>
      </c>
      <c r="B34" s="35"/>
      <c r="C34" s="32"/>
      <c r="D34" s="272">
        <v>0</v>
      </c>
      <c r="E34" s="44">
        <v>0</v>
      </c>
      <c r="F34" s="151">
        <f t="shared" si="15"/>
        <v>0</v>
      </c>
      <c r="G34" s="179">
        <v>0</v>
      </c>
      <c r="H34" s="266">
        <v>0</v>
      </c>
      <c r="I34" s="34">
        <f t="shared" si="13"/>
        <v>0</v>
      </c>
      <c r="J34" s="179">
        <v>0</v>
      </c>
      <c r="K34" s="281">
        <v>0</v>
      </c>
      <c r="L34" s="34">
        <f t="shared" si="17"/>
        <v>0</v>
      </c>
      <c r="M34" s="321">
        <v>0</v>
      </c>
      <c r="N34" s="266">
        <v>0</v>
      </c>
      <c r="O34" s="34">
        <f>D34*N34</f>
        <v>0</v>
      </c>
      <c r="P34" s="179">
        <v>0</v>
      </c>
      <c r="Q34" s="149">
        <f t="shared" si="16"/>
        <v>0</v>
      </c>
      <c r="R34" s="34">
        <f t="shared" si="14"/>
        <v>0</v>
      </c>
    </row>
    <row r="35" spans="1:18">
      <c r="A35" s="2" t="s">
        <v>249</v>
      </c>
      <c r="B35" s="35"/>
      <c r="C35" s="32"/>
      <c r="D35" s="272">
        <v>0</v>
      </c>
      <c r="E35" s="44">
        <v>0</v>
      </c>
      <c r="F35" s="151">
        <f t="shared" si="15"/>
        <v>0</v>
      </c>
      <c r="G35" s="179">
        <v>0</v>
      </c>
      <c r="H35" s="266">
        <v>0</v>
      </c>
      <c r="I35" s="34">
        <f t="shared" si="13"/>
        <v>0</v>
      </c>
      <c r="J35" s="179">
        <v>0</v>
      </c>
      <c r="K35" s="281">
        <v>0</v>
      </c>
      <c r="L35" s="34">
        <f t="shared" si="17"/>
        <v>0</v>
      </c>
      <c r="M35" s="321">
        <v>0</v>
      </c>
      <c r="N35" s="266">
        <v>0</v>
      </c>
      <c r="O35" s="34">
        <f t="shared" ref="O35:O50" si="18">D35*N35</f>
        <v>0</v>
      </c>
      <c r="P35" s="179">
        <v>0</v>
      </c>
      <c r="Q35" s="149">
        <f t="shared" si="16"/>
        <v>0</v>
      </c>
      <c r="R35" s="34">
        <f t="shared" si="14"/>
        <v>0</v>
      </c>
    </row>
    <row r="36" spans="1:18">
      <c r="A36" s="2" t="s">
        <v>250</v>
      </c>
      <c r="B36" s="35"/>
      <c r="C36" s="32"/>
      <c r="D36" s="272">
        <v>0</v>
      </c>
      <c r="E36" s="44">
        <v>0</v>
      </c>
      <c r="F36" s="151">
        <f t="shared" ref="F36:F46" si="19">D36*E36</f>
        <v>0</v>
      </c>
      <c r="G36" s="179">
        <v>0</v>
      </c>
      <c r="H36" s="266">
        <v>0</v>
      </c>
      <c r="I36" s="34">
        <f t="shared" si="13"/>
        <v>0</v>
      </c>
      <c r="J36" s="179">
        <v>0</v>
      </c>
      <c r="K36" s="281">
        <v>0</v>
      </c>
      <c r="L36" s="34">
        <f t="shared" si="17"/>
        <v>0</v>
      </c>
      <c r="M36" s="321">
        <v>0</v>
      </c>
      <c r="N36" s="266">
        <v>0</v>
      </c>
      <c r="O36" s="34">
        <f t="shared" si="18"/>
        <v>0</v>
      </c>
      <c r="P36" s="179">
        <v>0</v>
      </c>
      <c r="Q36" s="149">
        <f t="shared" si="16"/>
        <v>0</v>
      </c>
      <c r="R36" s="34">
        <f t="shared" si="14"/>
        <v>0</v>
      </c>
    </row>
    <row r="37" spans="1:18">
      <c r="A37" s="2" t="s">
        <v>251</v>
      </c>
      <c r="B37" s="35"/>
      <c r="C37" s="32"/>
      <c r="D37" s="272">
        <v>0</v>
      </c>
      <c r="E37" s="44">
        <v>0</v>
      </c>
      <c r="F37" s="151">
        <f t="shared" si="19"/>
        <v>0</v>
      </c>
      <c r="G37" s="179">
        <v>0</v>
      </c>
      <c r="H37" s="266">
        <v>0</v>
      </c>
      <c r="I37" s="34">
        <f t="shared" si="13"/>
        <v>0</v>
      </c>
      <c r="J37" s="179">
        <v>0</v>
      </c>
      <c r="K37" s="281">
        <v>0</v>
      </c>
      <c r="L37" s="34">
        <f t="shared" si="17"/>
        <v>0</v>
      </c>
      <c r="M37" s="321">
        <v>0</v>
      </c>
      <c r="N37" s="266">
        <v>0</v>
      </c>
      <c r="O37" s="34">
        <f t="shared" si="18"/>
        <v>0</v>
      </c>
      <c r="P37" s="179">
        <v>0</v>
      </c>
      <c r="Q37" s="149">
        <f t="shared" si="16"/>
        <v>0</v>
      </c>
      <c r="R37" s="34">
        <f t="shared" si="14"/>
        <v>0</v>
      </c>
    </row>
    <row r="38" spans="1:18">
      <c r="A38" s="2" t="s">
        <v>252</v>
      </c>
      <c r="B38" s="35"/>
      <c r="C38" s="32"/>
      <c r="D38" s="272">
        <v>0</v>
      </c>
      <c r="E38" s="44">
        <v>0</v>
      </c>
      <c r="F38" s="151">
        <f t="shared" si="19"/>
        <v>0</v>
      </c>
      <c r="G38" s="179">
        <v>0</v>
      </c>
      <c r="H38" s="266">
        <v>0</v>
      </c>
      <c r="I38" s="34">
        <f>H38*D38</f>
        <v>0</v>
      </c>
      <c r="J38" s="179">
        <v>0</v>
      </c>
      <c r="K38" s="281">
        <v>0</v>
      </c>
      <c r="L38" s="34">
        <f t="shared" si="17"/>
        <v>0</v>
      </c>
      <c r="M38" s="321">
        <v>0</v>
      </c>
      <c r="N38" s="266">
        <v>0</v>
      </c>
      <c r="O38" s="34">
        <f t="shared" si="18"/>
        <v>0</v>
      </c>
      <c r="P38" s="179">
        <v>0</v>
      </c>
      <c r="Q38" s="149">
        <f t="shared" si="16"/>
        <v>0</v>
      </c>
      <c r="R38" s="34">
        <f t="shared" si="14"/>
        <v>0</v>
      </c>
    </row>
    <row r="39" spans="1:18">
      <c r="A39" s="2" t="s">
        <v>253</v>
      </c>
      <c r="B39" s="35"/>
      <c r="C39" s="32"/>
      <c r="D39" s="272">
        <v>0</v>
      </c>
      <c r="E39" s="44">
        <v>0</v>
      </c>
      <c r="F39" s="151">
        <f t="shared" si="19"/>
        <v>0</v>
      </c>
      <c r="G39" s="179">
        <v>0</v>
      </c>
      <c r="H39" s="266">
        <v>0</v>
      </c>
      <c r="I39" s="34">
        <f t="shared" si="13"/>
        <v>0</v>
      </c>
      <c r="J39" s="179">
        <v>0</v>
      </c>
      <c r="K39" s="281">
        <v>0</v>
      </c>
      <c r="L39" s="34">
        <f t="shared" si="17"/>
        <v>0</v>
      </c>
      <c r="M39" s="321">
        <v>0</v>
      </c>
      <c r="N39" s="266">
        <v>0</v>
      </c>
      <c r="O39" s="34">
        <f t="shared" si="18"/>
        <v>0</v>
      </c>
      <c r="P39" s="179">
        <v>0</v>
      </c>
      <c r="Q39" s="149">
        <f t="shared" si="16"/>
        <v>0</v>
      </c>
      <c r="R39" s="34">
        <f t="shared" si="14"/>
        <v>0</v>
      </c>
    </row>
    <row r="40" spans="1:18">
      <c r="A40" s="2" t="s">
        <v>254</v>
      </c>
      <c r="B40" s="35"/>
      <c r="C40" s="32"/>
      <c r="D40" s="272">
        <v>0</v>
      </c>
      <c r="E40" s="44">
        <v>0</v>
      </c>
      <c r="F40" s="151">
        <f t="shared" si="19"/>
        <v>0</v>
      </c>
      <c r="G40" s="179">
        <v>0</v>
      </c>
      <c r="H40" s="266">
        <v>0</v>
      </c>
      <c r="I40" s="34">
        <f t="shared" si="13"/>
        <v>0</v>
      </c>
      <c r="J40" s="179">
        <v>0</v>
      </c>
      <c r="K40" s="281">
        <v>0</v>
      </c>
      <c r="L40" s="34">
        <f t="shared" si="17"/>
        <v>0</v>
      </c>
      <c r="M40" s="321">
        <v>0</v>
      </c>
      <c r="N40" s="266">
        <v>0</v>
      </c>
      <c r="O40" s="34">
        <f>D40*N40</f>
        <v>0</v>
      </c>
      <c r="P40" s="179">
        <v>0</v>
      </c>
      <c r="Q40" s="149">
        <f t="shared" si="16"/>
        <v>0</v>
      </c>
      <c r="R40" s="34">
        <f t="shared" si="14"/>
        <v>0</v>
      </c>
    </row>
    <row r="41" spans="1:18">
      <c r="A41" s="2" t="s">
        <v>255</v>
      </c>
      <c r="B41" s="35"/>
      <c r="C41" s="32"/>
      <c r="D41" s="272">
        <v>0</v>
      </c>
      <c r="E41" s="44">
        <v>0</v>
      </c>
      <c r="F41" s="151">
        <f t="shared" si="19"/>
        <v>0</v>
      </c>
      <c r="G41" s="179">
        <v>0</v>
      </c>
      <c r="H41" s="266">
        <v>0</v>
      </c>
      <c r="I41" s="34">
        <f t="shared" si="13"/>
        <v>0</v>
      </c>
      <c r="J41" s="179">
        <v>0</v>
      </c>
      <c r="K41" s="281">
        <v>0</v>
      </c>
      <c r="L41" s="34">
        <f t="shared" si="17"/>
        <v>0</v>
      </c>
      <c r="M41" s="321">
        <v>0</v>
      </c>
      <c r="N41" s="266">
        <v>0</v>
      </c>
      <c r="O41" s="34">
        <f t="shared" si="18"/>
        <v>0</v>
      </c>
      <c r="P41" s="179">
        <v>0</v>
      </c>
      <c r="Q41" s="149">
        <f t="shared" si="16"/>
        <v>0</v>
      </c>
      <c r="R41" s="34">
        <f t="shared" si="14"/>
        <v>0</v>
      </c>
    </row>
    <row r="42" spans="1:18">
      <c r="A42" s="2" t="s">
        <v>256</v>
      </c>
      <c r="B42" s="35"/>
      <c r="C42" s="32"/>
      <c r="D42" s="272">
        <v>0</v>
      </c>
      <c r="E42" s="44">
        <v>0</v>
      </c>
      <c r="F42" s="151">
        <f t="shared" si="19"/>
        <v>0</v>
      </c>
      <c r="G42" s="179">
        <v>0</v>
      </c>
      <c r="H42" s="266">
        <v>0</v>
      </c>
      <c r="I42" s="34">
        <f t="shared" si="13"/>
        <v>0</v>
      </c>
      <c r="J42" s="179">
        <v>0</v>
      </c>
      <c r="K42" s="281">
        <v>0</v>
      </c>
      <c r="L42" s="34">
        <f t="shared" si="17"/>
        <v>0</v>
      </c>
      <c r="M42" s="321">
        <v>0</v>
      </c>
      <c r="N42" s="266">
        <v>0</v>
      </c>
      <c r="O42" s="34">
        <f t="shared" si="18"/>
        <v>0</v>
      </c>
      <c r="P42" s="179">
        <v>0</v>
      </c>
      <c r="Q42" s="149">
        <f t="shared" si="16"/>
        <v>0</v>
      </c>
      <c r="R42" s="34">
        <f t="shared" si="14"/>
        <v>0</v>
      </c>
    </row>
    <row r="43" spans="1:18">
      <c r="A43" s="2" t="s">
        <v>257</v>
      </c>
      <c r="B43" s="35"/>
      <c r="C43" s="32"/>
      <c r="D43" s="272">
        <v>0</v>
      </c>
      <c r="E43" s="44">
        <v>0</v>
      </c>
      <c r="F43" s="151">
        <f t="shared" si="19"/>
        <v>0</v>
      </c>
      <c r="G43" s="179">
        <v>0</v>
      </c>
      <c r="H43" s="266">
        <v>0</v>
      </c>
      <c r="I43" s="34">
        <f t="shared" si="13"/>
        <v>0</v>
      </c>
      <c r="J43" s="179">
        <v>0</v>
      </c>
      <c r="K43" s="281">
        <v>0</v>
      </c>
      <c r="L43" s="34">
        <f t="shared" si="17"/>
        <v>0</v>
      </c>
      <c r="M43" s="321">
        <v>0</v>
      </c>
      <c r="N43" s="266">
        <v>0</v>
      </c>
      <c r="O43" s="34">
        <f t="shared" si="18"/>
        <v>0</v>
      </c>
      <c r="P43" s="179">
        <v>0</v>
      </c>
      <c r="Q43" s="149">
        <f t="shared" si="16"/>
        <v>0</v>
      </c>
      <c r="R43" s="34">
        <f t="shared" si="14"/>
        <v>0</v>
      </c>
    </row>
    <row r="44" spans="1:18">
      <c r="A44" s="2" t="s">
        <v>258</v>
      </c>
      <c r="B44" s="35"/>
      <c r="C44" s="32"/>
      <c r="D44" s="272">
        <v>0</v>
      </c>
      <c r="E44" s="44">
        <v>0</v>
      </c>
      <c r="F44" s="151">
        <f t="shared" si="19"/>
        <v>0</v>
      </c>
      <c r="G44" s="179">
        <v>0</v>
      </c>
      <c r="H44" s="266">
        <v>0</v>
      </c>
      <c r="I44" s="34">
        <f t="shared" si="13"/>
        <v>0</v>
      </c>
      <c r="J44" s="179">
        <v>0</v>
      </c>
      <c r="K44" s="281">
        <v>0</v>
      </c>
      <c r="L44" s="34">
        <f t="shared" si="17"/>
        <v>0</v>
      </c>
      <c r="M44" s="321">
        <v>0</v>
      </c>
      <c r="N44" s="266">
        <v>0</v>
      </c>
      <c r="O44" s="34">
        <f t="shared" si="18"/>
        <v>0</v>
      </c>
      <c r="P44" s="179">
        <v>0</v>
      </c>
      <c r="Q44" s="149">
        <f>F44+I44+L44+O44</f>
        <v>0</v>
      </c>
      <c r="R44" s="34">
        <f t="shared" si="14"/>
        <v>0</v>
      </c>
    </row>
    <row r="45" spans="1:18">
      <c r="A45" s="2" t="s">
        <v>259</v>
      </c>
      <c r="B45" s="35"/>
      <c r="C45" s="32"/>
      <c r="D45" s="272">
        <v>0</v>
      </c>
      <c r="E45" s="44">
        <v>0</v>
      </c>
      <c r="F45" s="151">
        <f t="shared" si="19"/>
        <v>0</v>
      </c>
      <c r="G45" s="179">
        <v>0</v>
      </c>
      <c r="H45" s="266">
        <v>0</v>
      </c>
      <c r="I45" s="34">
        <f t="shared" si="13"/>
        <v>0</v>
      </c>
      <c r="J45" s="179">
        <v>0</v>
      </c>
      <c r="K45" s="281">
        <v>0</v>
      </c>
      <c r="L45" s="34">
        <f t="shared" si="17"/>
        <v>0</v>
      </c>
      <c r="M45" s="321">
        <v>0</v>
      </c>
      <c r="N45" s="266">
        <v>0</v>
      </c>
      <c r="O45" s="34">
        <f t="shared" si="18"/>
        <v>0</v>
      </c>
      <c r="P45" s="179">
        <v>0</v>
      </c>
      <c r="Q45" s="149">
        <f t="shared" si="16"/>
        <v>0</v>
      </c>
      <c r="R45" s="34">
        <f t="shared" si="14"/>
        <v>0</v>
      </c>
    </row>
    <row r="46" spans="1:18">
      <c r="A46" s="2" t="s">
        <v>260</v>
      </c>
      <c r="B46" s="2"/>
      <c r="C46" s="32"/>
      <c r="D46" s="272">
        <v>0</v>
      </c>
      <c r="E46" s="44">
        <v>0</v>
      </c>
      <c r="F46" s="151">
        <f t="shared" si="19"/>
        <v>0</v>
      </c>
      <c r="G46" s="179">
        <v>0</v>
      </c>
      <c r="H46" s="266">
        <v>0</v>
      </c>
      <c r="I46" s="34">
        <f t="shared" si="13"/>
        <v>0</v>
      </c>
      <c r="J46" s="179">
        <v>0</v>
      </c>
      <c r="K46" s="281">
        <v>0</v>
      </c>
      <c r="L46" s="34">
        <f t="shared" si="17"/>
        <v>0</v>
      </c>
      <c r="M46" s="321">
        <v>0</v>
      </c>
      <c r="N46" s="266">
        <v>0</v>
      </c>
      <c r="O46" s="34">
        <f t="shared" si="18"/>
        <v>0</v>
      </c>
      <c r="P46" s="179">
        <v>0</v>
      </c>
      <c r="Q46" s="149">
        <f t="shared" si="16"/>
        <v>0</v>
      </c>
      <c r="R46" s="34">
        <f>G46+J46+M46+P46</f>
        <v>0</v>
      </c>
    </row>
    <row r="47" spans="1:18" s="282" customFormat="1" ht="27" customHeight="1">
      <c r="A47" s="2" t="s">
        <v>261</v>
      </c>
      <c r="B47" s="270"/>
      <c r="C47" s="271"/>
      <c r="D47" s="272">
        <v>0</v>
      </c>
      <c r="E47" s="273">
        <v>0</v>
      </c>
      <c r="F47" s="34">
        <v>0</v>
      </c>
      <c r="G47" s="179">
        <v>0</v>
      </c>
      <c r="H47" s="44">
        <v>0</v>
      </c>
      <c r="I47" s="34">
        <f t="shared" si="13"/>
        <v>0</v>
      </c>
      <c r="J47" s="179">
        <v>0</v>
      </c>
      <c r="K47" s="281">
        <v>0</v>
      </c>
      <c r="L47" s="34">
        <f>D47*K47</f>
        <v>0</v>
      </c>
      <c r="M47" s="321">
        <v>0</v>
      </c>
      <c r="N47" s="266">
        <v>0</v>
      </c>
      <c r="O47" s="34">
        <f t="shared" si="18"/>
        <v>0</v>
      </c>
      <c r="P47" s="179">
        <v>0</v>
      </c>
      <c r="Q47" s="149">
        <f t="shared" si="16"/>
        <v>0</v>
      </c>
      <c r="R47" s="34">
        <f t="shared" si="14"/>
        <v>0</v>
      </c>
    </row>
    <row r="48" spans="1:18" s="282" customFormat="1">
      <c r="A48" s="2" t="s">
        <v>262</v>
      </c>
      <c r="B48" s="2"/>
      <c r="C48" s="271"/>
      <c r="D48" s="272">
        <v>0</v>
      </c>
      <c r="E48" s="273">
        <v>0</v>
      </c>
      <c r="F48" s="34">
        <v>0</v>
      </c>
      <c r="G48" s="179">
        <v>0</v>
      </c>
      <c r="H48" s="44">
        <v>0</v>
      </c>
      <c r="I48" s="34">
        <f t="shared" si="13"/>
        <v>0</v>
      </c>
      <c r="J48" s="179">
        <v>0</v>
      </c>
      <c r="K48" s="281">
        <v>0</v>
      </c>
      <c r="L48" s="34">
        <f t="shared" si="17"/>
        <v>0</v>
      </c>
      <c r="M48" s="321">
        <v>0</v>
      </c>
      <c r="N48" s="266">
        <v>0</v>
      </c>
      <c r="O48" s="34">
        <f t="shared" si="18"/>
        <v>0</v>
      </c>
      <c r="P48" s="179">
        <v>0</v>
      </c>
      <c r="Q48" s="149">
        <f t="shared" si="16"/>
        <v>0</v>
      </c>
      <c r="R48" s="34">
        <f t="shared" si="14"/>
        <v>0</v>
      </c>
    </row>
    <row r="49" spans="1:21" s="282" customFormat="1">
      <c r="A49" s="2" t="s">
        <v>263</v>
      </c>
      <c r="B49" s="2"/>
      <c r="C49" s="32"/>
      <c r="D49" s="274">
        <v>0</v>
      </c>
      <c r="E49" s="273">
        <v>0</v>
      </c>
      <c r="F49" s="34">
        <v>0</v>
      </c>
      <c r="G49" s="179">
        <v>0</v>
      </c>
      <c r="H49" s="44">
        <v>0</v>
      </c>
      <c r="I49" s="34">
        <f t="shared" si="13"/>
        <v>0</v>
      </c>
      <c r="J49" s="179">
        <v>0</v>
      </c>
      <c r="K49" s="281">
        <v>0</v>
      </c>
      <c r="L49" s="34">
        <f t="shared" si="17"/>
        <v>0</v>
      </c>
      <c r="M49" s="321">
        <v>0</v>
      </c>
      <c r="N49" s="266">
        <v>0</v>
      </c>
      <c r="O49" s="34">
        <f t="shared" si="18"/>
        <v>0</v>
      </c>
      <c r="P49" s="179">
        <v>0</v>
      </c>
      <c r="Q49" s="149">
        <f t="shared" si="16"/>
        <v>0</v>
      </c>
      <c r="R49" s="34">
        <f t="shared" si="14"/>
        <v>0</v>
      </c>
    </row>
    <row r="50" spans="1:21" s="282" customFormat="1">
      <c r="A50" s="2" t="s">
        <v>264</v>
      </c>
      <c r="B50" s="2"/>
      <c r="C50" s="32"/>
      <c r="D50" s="274">
        <v>0</v>
      </c>
      <c r="E50" s="273">
        <v>0</v>
      </c>
      <c r="F50" s="34">
        <v>0</v>
      </c>
      <c r="G50" s="179">
        <v>0</v>
      </c>
      <c r="H50" s="44">
        <v>0</v>
      </c>
      <c r="I50" s="34">
        <f t="shared" si="13"/>
        <v>0</v>
      </c>
      <c r="J50" s="179">
        <v>0</v>
      </c>
      <c r="K50" s="281">
        <v>0</v>
      </c>
      <c r="L50" s="34">
        <f>D50*K50</f>
        <v>0</v>
      </c>
      <c r="M50" s="321">
        <v>0</v>
      </c>
      <c r="N50" s="266">
        <v>0</v>
      </c>
      <c r="O50" s="34">
        <f t="shared" si="18"/>
        <v>0</v>
      </c>
      <c r="P50" s="179">
        <v>0</v>
      </c>
      <c r="Q50" s="149">
        <f>F50+I50+L50+O50</f>
        <v>0</v>
      </c>
      <c r="R50" s="34">
        <f t="shared" si="14"/>
        <v>0</v>
      </c>
    </row>
    <row r="51" spans="1:21" ht="31.5">
      <c r="A51" s="296"/>
      <c r="B51" s="37"/>
      <c r="C51" s="219"/>
      <c r="D51" s="194"/>
      <c r="E51" s="39" t="s">
        <v>207</v>
      </c>
      <c r="F51" s="156">
        <f>SUM(F27:F50)</f>
        <v>0</v>
      </c>
      <c r="G51" s="156">
        <f>SUM(G27:G50)</f>
        <v>0</v>
      </c>
      <c r="H51" s="40" t="s">
        <v>211</v>
      </c>
      <c r="I51" s="156">
        <f>SUM(I27:I50)</f>
        <v>0</v>
      </c>
      <c r="J51" s="156">
        <f>SUM(J27:J50)</f>
        <v>0</v>
      </c>
      <c r="K51" s="40" t="s">
        <v>215</v>
      </c>
      <c r="L51" s="156">
        <f>SUM(L27:L50)</f>
        <v>0</v>
      </c>
      <c r="M51" s="156">
        <f>SUM(M27:M50)</f>
        <v>0</v>
      </c>
      <c r="N51" s="39" t="s">
        <v>219</v>
      </c>
      <c r="O51" s="156">
        <f>SUM(O27:O50)</f>
        <v>0</v>
      </c>
      <c r="P51" s="156">
        <f>SUM(P27:P50)</f>
        <v>0</v>
      </c>
      <c r="Q51" s="157">
        <f>F51+I51+L51+O51</f>
        <v>0</v>
      </c>
      <c r="R51" s="31">
        <f>G51+J51+M51+P51</f>
        <v>0</v>
      </c>
    </row>
    <row r="52" spans="1:21">
      <c r="A52" s="297"/>
      <c r="B52" s="342"/>
      <c r="C52" s="342"/>
      <c r="D52" s="46"/>
      <c r="E52" s="342"/>
      <c r="F52" s="46"/>
      <c r="G52" s="46"/>
      <c r="H52" s="342"/>
      <c r="I52" s="46"/>
      <c r="J52" s="46"/>
      <c r="K52" s="342"/>
      <c r="L52" s="46"/>
      <c r="M52" s="46"/>
      <c r="N52" s="338" t="s">
        <v>265</v>
      </c>
      <c r="O52" s="298"/>
      <c r="P52" s="298"/>
      <c r="Q52" s="31">
        <f>SUM(Q27:Q50)</f>
        <v>0</v>
      </c>
      <c r="R52" s="160">
        <f>SUM(R27:R50)</f>
        <v>0</v>
      </c>
    </row>
    <row r="53" spans="1:21">
      <c r="A53" s="161"/>
      <c r="B53" s="161"/>
      <c r="C53" s="161"/>
      <c r="D53" s="162"/>
      <c r="E53" s="161"/>
      <c r="F53" s="162"/>
      <c r="G53" s="162"/>
      <c r="H53" s="163"/>
      <c r="I53" s="162"/>
      <c r="J53" s="162"/>
      <c r="K53" s="163"/>
      <c r="L53" s="162"/>
      <c r="M53" s="162"/>
      <c r="N53" s="161"/>
      <c r="O53" s="162"/>
      <c r="P53" s="162"/>
    </row>
    <row r="54" spans="1:21" ht="18">
      <c r="A54" s="136" t="s">
        <v>266</v>
      </c>
      <c r="B54" s="137"/>
      <c r="C54" s="137"/>
      <c r="D54" s="138"/>
      <c r="E54" s="137"/>
      <c r="F54" s="138"/>
      <c r="G54" s="139"/>
      <c r="H54" s="137"/>
      <c r="I54" s="138"/>
      <c r="J54" s="138"/>
      <c r="K54" s="137"/>
      <c r="L54" s="138"/>
      <c r="M54" s="138"/>
      <c r="N54" s="137"/>
      <c r="O54" s="138"/>
      <c r="P54" s="138"/>
      <c r="Q54" s="140"/>
      <c r="R54" s="141"/>
      <c r="S54" s="141"/>
      <c r="T54" s="141"/>
      <c r="U54" s="141"/>
    </row>
    <row r="55" spans="1:21">
      <c r="A55" s="186" t="s">
        <v>267</v>
      </c>
      <c r="B55" s="186"/>
      <c r="C55" s="186"/>
      <c r="D55" s="187"/>
      <c r="E55" s="186"/>
      <c r="F55" s="187"/>
      <c r="G55" s="187"/>
      <c r="H55" s="186"/>
      <c r="I55" s="187"/>
      <c r="J55" s="187"/>
      <c r="K55" s="186"/>
      <c r="L55" s="187"/>
      <c r="M55" s="187"/>
      <c r="N55" s="186"/>
      <c r="O55" s="188"/>
      <c r="P55" s="340"/>
      <c r="Q55" s="340"/>
      <c r="R55" s="340"/>
      <c r="S55" s="340"/>
      <c r="T55" s="450" t="s">
        <v>201</v>
      </c>
      <c r="U55" s="452" t="s">
        <v>202</v>
      </c>
    </row>
    <row r="56" spans="1:21" ht="56.25" customHeight="1">
      <c r="A56" s="189" t="s">
        <v>203</v>
      </c>
      <c r="B56" s="189"/>
      <c r="C56" s="189" t="s">
        <v>204</v>
      </c>
      <c r="D56" s="190" t="s">
        <v>268</v>
      </c>
      <c r="E56" s="191" t="s">
        <v>206</v>
      </c>
      <c r="F56" s="190" t="s">
        <v>207</v>
      </c>
      <c r="G56" s="190" t="s">
        <v>208</v>
      </c>
      <c r="H56" s="190" t="s">
        <v>209</v>
      </c>
      <c r="I56" s="190" t="s">
        <v>210</v>
      </c>
      <c r="J56" s="190" t="s">
        <v>211</v>
      </c>
      <c r="K56" s="190" t="s">
        <v>212</v>
      </c>
      <c r="L56" s="190" t="s">
        <v>213</v>
      </c>
      <c r="M56" s="190" t="s">
        <v>214</v>
      </c>
      <c r="N56" s="190" t="s">
        <v>215</v>
      </c>
      <c r="O56" s="190" t="s">
        <v>216</v>
      </c>
      <c r="P56" s="191" t="s">
        <v>217</v>
      </c>
      <c r="Q56" s="191" t="s">
        <v>218</v>
      </c>
      <c r="R56" s="190" t="s">
        <v>219</v>
      </c>
      <c r="S56" s="190" t="s">
        <v>220</v>
      </c>
      <c r="T56" s="451"/>
      <c r="U56" s="453"/>
    </row>
    <row r="57" spans="1:21" s="283" customFormat="1" ht="35.25" customHeight="1">
      <c r="A57" s="291" t="s">
        <v>221</v>
      </c>
      <c r="B57" s="291" t="s">
        <v>269</v>
      </c>
      <c r="C57" s="299" t="s">
        <v>270</v>
      </c>
      <c r="D57" s="264">
        <v>89000</v>
      </c>
      <c r="E57" s="288">
        <v>0.25</v>
      </c>
      <c r="F57" s="289">
        <f t="shared" ref="F57:F66" si="20">D57*E57</f>
        <v>22250</v>
      </c>
      <c r="G57" s="289">
        <v>0</v>
      </c>
      <c r="H57" s="264">
        <v>150000</v>
      </c>
      <c r="I57" s="288">
        <v>0.25</v>
      </c>
      <c r="J57" s="289">
        <f>D57*I57</f>
        <v>22250</v>
      </c>
      <c r="K57" s="289">
        <v>22250</v>
      </c>
      <c r="L57" s="264">
        <v>150000</v>
      </c>
      <c r="M57" s="288">
        <v>0.25</v>
      </c>
      <c r="N57" s="289">
        <f>D57*M57</f>
        <v>22250</v>
      </c>
      <c r="O57" s="289">
        <v>22250</v>
      </c>
      <c r="P57" s="264">
        <v>150000</v>
      </c>
      <c r="Q57" s="288">
        <v>0.25</v>
      </c>
      <c r="R57" s="289">
        <f>D57*Q57</f>
        <v>22250</v>
      </c>
      <c r="S57" s="289">
        <v>24000</v>
      </c>
      <c r="T57" s="264">
        <f>SUM(D57*E57)+(D57*I57)+(D57*M57)+(D57*Q57)</f>
        <v>89000</v>
      </c>
      <c r="U57" s="289">
        <f>G57+K57+O57+S57</f>
        <v>68500</v>
      </c>
    </row>
    <row r="58" spans="1:21">
      <c r="A58" s="2" t="s">
        <v>271</v>
      </c>
      <c r="B58" s="2"/>
      <c r="C58" s="284"/>
      <c r="D58" s="285">
        <v>0</v>
      </c>
      <c r="E58" s="266">
        <v>0</v>
      </c>
      <c r="F58" s="149">
        <f t="shared" si="20"/>
        <v>0</v>
      </c>
      <c r="G58" s="50">
        <v>0</v>
      </c>
      <c r="H58" s="50">
        <v>0</v>
      </c>
      <c r="I58" s="47">
        <v>0</v>
      </c>
      <c r="J58" s="149">
        <f>H58*I58</f>
        <v>0</v>
      </c>
      <c r="K58" s="322">
        <v>0</v>
      </c>
      <c r="L58" s="192">
        <v>0</v>
      </c>
      <c r="M58" s="286">
        <v>0</v>
      </c>
      <c r="N58" s="149">
        <f>M58*L58</f>
        <v>0</v>
      </c>
      <c r="O58" s="50">
        <v>0</v>
      </c>
      <c r="P58" s="192">
        <v>0</v>
      </c>
      <c r="Q58" s="286">
        <v>0</v>
      </c>
      <c r="R58" s="149">
        <f>P58*Q58</f>
        <v>0</v>
      </c>
      <c r="S58" s="50">
        <v>0</v>
      </c>
      <c r="T58" s="149">
        <f t="shared" ref="T58:T66" si="21">F58+J58+N58+R58</f>
        <v>0</v>
      </c>
      <c r="U58" s="34">
        <f>G58+K58+O58+S58</f>
        <v>0</v>
      </c>
    </row>
    <row r="59" spans="1:21">
      <c r="A59" s="2" t="s">
        <v>272</v>
      </c>
      <c r="B59" s="2"/>
      <c r="C59" s="284"/>
      <c r="D59" s="285">
        <v>0</v>
      </c>
      <c r="E59" s="266">
        <v>0</v>
      </c>
      <c r="F59" s="149">
        <f>D59*E59</f>
        <v>0</v>
      </c>
      <c r="G59" s="50">
        <v>0</v>
      </c>
      <c r="H59" s="50">
        <v>0</v>
      </c>
      <c r="I59" s="47">
        <v>0</v>
      </c>
      <c r="J59" s="149">
        <f t="shared" ref="J59:J66" si="22">H59*I59</f>
        <v>0</v>
      </c>
      <c r="K59" s="322">
        <v>0</v>
      </c>
      <c r="L59" s="192">
        <v>0</v>
      </c>
      <c r="M59" s="286">
        <v>0</v>
      </c>
      <c r="N59" s="149">
        <f t="shared" ref="N59:N66" si="23">M59*L59</f>
        <v>0</v>
      </c>
      <c r="O59" s="50">
        <v>0</v>
      </c>
      <c r="P59" s="192">
        <v>0</v>
      </c>
      <c r="Q59" s="286">
        <v>0</v>
      </c>
      <c r="R59" s="149">
        <f t="shared" ref="R59:R66" si="24">P59*Q59</f>
        <v>0</v>
      </c>
      <c r="S59" s="50">
        <v>0</v>
      </c>
      <c r="T59" s="149">
        <f t="shared" si="21"/>
        <v>0</v>
      </c>
      <c r="U59" s="34">
        <f t="shared" ref="U59:U66" si="25">G59+K59+O59+S59</f>
        <v>0</v>
      </c>
    </row>
    <row r="60" spans="1:21">
      <c r="A60" s="2" t="s">
        <v>273</v>
      </c>
      <c r="B60" s="2"/>
      <c r="C60" s="284"/>
      <c r="D60" s="285">
        <v>0</v>
      </c>
      <c r="E60" s="266">
        <v>0</v>
      </c>
      <c r="F60" s="149">
        <f t="shared" si="20"/>
        <v>0</v>
      </c>
      <c r="G60" s="50">
        <v>0</v>
      </c>
      <c r="H60" s="50">
        <v>0</v>
      </c>
      <c r="I60" s="47">
        <v>0</v>
      </c>
      <c r="J60" s="149">
        <f>H60*I60</f>
        <v>0</v>
      </c>
      <c r="K60" s="322">
        <v>0</v>
      </c>
      <c r="L60" s="192">
        <v>0</v>
      </c>
      <c r="M60" s="286">
        <v>0</v>
      </c>
      <c r="N60" s="149">
        <f>M60*L60</f>
        <v>0</v>
      </c>
      <c r="O60" s="50">
        <v>0</v>
      </c>
      <c r="P60" s="192">
        <v>0</v>
      </c>
      <c r="Q60" s="286">
        <v>0</v>
      </c>
      <c r="R60" s="149">
        <f t="shared" si="24"/>
        <v>0</v>
      </c>
      <c r="S60" s="50">
        <v>0</v>
      </c>
      <c r="T60" s="149">
        <f t="shared" si="21"/>
        <v>0</v>
      </c>
      <c r="U60" s="34">
        <f t="shared" si="25"/>
        <v>0</v>
      </c>
    </row>
    <row r="61" spans="1:21">
      <c r="A61" s="2" t="s">
        <v>274</v>
      </c>
      <c r="B61" s="2"/>
      <c r="C61" s="284"/>
      <c r="D61" s="285">
        <v>0</v>
      </c>
      <c r="E61" s="266">
        <v>0</v>
      </c>
      <c r="F61" s="149">
        <f t="shared" si="20"/>
        <v>0</v>
      </c>
      <c r="G61" s="50">
        <v>0</v>
      </c>
      <c r="H61" s="50">
        <v>0</v>
      </c>
      <c r="I61" s="47">
        <v>0</v>
      </c>
      <c r="J61" s="149">
        <f t="shared" si="22"/>
        <v>0</v>
      </c>
      <c r="K61" s="322">
        <v>0</v>
      </c>
      <c r="L61" s="192">
        <v>0</v>
      </c>
      <c r="M61" s="286">
        <v>0</v>
      </c>
      <c r="N61" s="149">
        <f>M61*L61</f>
        <v>0</v>
      </c>
      <c r="O61" s="50">
        <v>0</v>
      </c>
      <c r="P61" s="192">
        <v>0</v>
      </c>
      <c r="Q61" s="286">
        <v>0</v>
      </c>
      <c r="R61" s="149">
        <f>P61*Q61</f>
        <v>0</v>
      </c>
      <c r="S61" s="50">
        <v>0</v>
      </c>
      <c r="T61" s="149">
        <f t="shared" si="21"/>
        <v>0</v>
      </c>
      <c r="U61" s="34">
        <f t="shared" si="25"/>
        <v>0</v>
      </c>
    </row>
    <row r="62" spans="1:21">
      <c r="A62" s="2" t="s">
        <v>275</v>
      </c>
      <c r="B62" s="2"/>
      <c r="C62" s="284"/>
      <c r="D62" s="285">
        <v>0</v>
      </c>
      <c r="E62" s="266">
        <v>0</v>
      </c>
      <c r="F62" s="149">
        <f t="shared" si="20"/>
        <v>0</v>
      </c>
      <c r="G62" s="50">
        <v>0</v>
      </c>
      <c r="H62" s="50">
        <v>0</v>
      </c>
      <c r="I62" s="47">
        <v>0</v>
      </c>
      <c r="J62" s="149">
        <f t="shared" si="22"/>
        <v>0</v>
      </c>
      <c r="K62" s="322">
        <v>0</v>
      </c>
      <c r="L62" s="192">
        <v>0</v>
      </c>
      <c r="M62" s="286">
        <v>0</v>
      </c>
      <c r="N62" s="149">
        <f t="shared" si="23"/>
        <v>0</v>
      </c>
      <c r="O62" s="50">
        <v>0</v>
      </c>
      <c r="P62" s="192">
        <v>0</v>
      </c>
      <c r="Q62" s="286">
        <v>0</v>
      </c>
      <c r="R62" s="149">
        <f t="shared" si="24"/>
        <v>0</v>
      </c>
      <c r="S62" s="50">
        <v>0</v>
      </c>
      <c r="T62" s="149">
        <f t="shared" si="21"/>
        <v>0</v>
      </c>
      <c r="U62" s="34">
        <f t="shared" si="25"/>
        <v>0</v>
      </c>
    </row>
    <row r="63" spans="1:21">
      <c r="A63" s="2" t="s">
        <v>276</v>
      </c>
      <c r="B63" s="2"/>
      <c r="C63" s="284"/>
      <c r="D63" s="285">
        <v>0</v>
      </c>
      <c r="E63" s="266">
        <v>0</v>
      </c>
      <c r="F63" s="149">
        <f t="shared" si="20"/>
        <v>0</v>
      </c>
      <c r="G63" s="50">
        <v>0</v>
      </c>
      <c r="H63" s="50">
        <v>0</v>
      </c>
      <c r="I63" s="47">
        <v>0</v>
      </c>
      <c r="J63" s="149">
        <f t="shared" si="22"/>
        <v>0</v>
      </c>
      <c r="K63" s="322">
        <v>0</v>
      </c>
      <c r="L63" s="192">
        <v>0</v>
      </c>
      <c r="M63" s="286">
        <v>0</v>
      </c>
      <c r="N63" s="149">
        <f t="shared" si="23"/>
        <v>0</v>
      </c>
      <c r="O63" s="50">
        <v>0</v>
      </c>
      <c r="P63" s="192">
        <v>0</v>
      </c>
      <c r="Q63" s="286">
        <v>0</v>
      </c>
      <c r="R63" s="149">
        <f t="shared" si="24"/>
        <v>0</v>
      </c>
      <c r="S63" s="50">
        <v>0</v>
      </c>
      <c r="T63" s="149">
        <f t="shared" si="21"/>
        <v>0</v>
      </c>
      <c r="U63" s="34">
        <f t="shared" si="25"/>
        <v>0</v>
      </c>
    </row>
    <row r="64" spans="1:21">
      <c r="A64" s="2" t="s">
        <v>277</v>
      </c>
      <c r="B64" s="2"/>
      <c r="C64" s="284"/>
      <c r="D64" s="285">
        <v>0</v>
      </c>
      <c r="E64" s="266">
        <v>0</v>
      </c>
      <c r="F64" s="193">
        <f t="shared" si="20"/>
        <v>0</v>
      </c>
      <c r="G64" s="50">
        <v>0</v>
      </c>
      <c r="H64" s="50">
        <v>0</v>
      </c>
      <c r="I64" s="47">
        <v>0</v>
      </c>
      <c r="J64" s="149">
        <f t="shared" si="22"/>
        <v>0</v>
      </c>
      <c r="K64" s="322">
        <v>0</v>
      </c>
      <c r="L64" s="192">
        <v>0</v>
      </c>
      <c r="M64" s="286">
        <v>0</v>
      </c>
      <c r="N64" s="149">
        <f t="shared" si="23"/>
        <v>0</v>
      </c>
      <c r="O64" s="50">
        <v>0</v>
      </c>
      <c r="P64" s="192">
        <v>0</v>
      </c>
      <c r="Q64" s="286">
        <v>0</v>
      </c>
      <c r="R64" s="149">
        <f t="shared" si="24"/>
        <v>0</v>
      </c>
      <c r="S64" s="50">
        <v>0</v>
      </c>
      <c r="T64" s="149">
        <f t="shared" si="21"/>
        <v>0</v>
      </c>
      <c r="U64" s="34">
        <f t="shared" si="25"/>
        <v>0</v>
      </c>
    </row>
    <row r="65" spans="1:21">
      <c r="A65" s="2" t="s">
        <v>278</v>
      </c>
      <c r="B65" s="2"/>
      <c r="C65" s="284"/>
      <c r="D65" s="285">
        <v>0</v>
      </c>
      <c r="E65" s="266">
        <v>0</v>
      </c>
      <c r="F65" s="193">
        <f t="shared" si="20"/>
        <v>0</v>
      </c>
      <c r="G65" s="50">
        <v>0</v>
      </c>
      <c r="H65" s="50">
        <v>0</v>
      </c>
      <c r="I65" s="47">
        <v>0</v>
      </c>
      <c r="J65" s="149">
        <f t="shared" si="22"/>
        <v>0</v>
      </c>
      <c r="K65" s="322">
        <v>0</v>
      </c>
      <c r="L65" s="192">
        <v>0</v>
      </c>
      <c r="M65" s="286">
        <v>0</v>
      </c>
      <c r="N65" s="149">
        <f t="shared" si="23"/>
        <v>0</v>
      </c>
      <c r="O65" s="50">
        <v>0</v>
      </c>
      <c r="P65" s="192">
        <v>0</v>
      </c>
      <c r="Q65" s="286">
        <v>0</v>
      </c>
      <c r="R65" s="149">
        <f t="shared" si="24"/>
        <v>0</v>
      </c>
      <c r="S65" s="50">
        <v>0</v>
      </c>
      <c r="T65" s="149">
        <f>F65+J65+N65+R65</f>
        <v>0</v>
      </c>
      <c r="U65" s="34">
        <f t="shared" si="25"/>
        <v>0</v>
      </c>
    </row>
    <row r="66" spans="1:21">
      <c r="A66" s="2" t="s">
        <v>279</v>
      </c>
      <c r="B66" s="328"/>
      <c r="C66" s="2"/>
      <c r="D66" s="285">
        <v>0</v>
      </c>
      <c r="E66" s="266">
        <v>0</v>
      </c>
      <c r="F66" s="193">
        <f t="shared" si="20"/>
        <v>0</v>
      </c>
      <c r="G66" s="50">
        <v>0</v>
      </c>
      <c r="H66" s="50">
        <v>0</v>
      </c>
      <c r="I66" s="47">
        <v>0</v>
      </c>
      <c r="J66" s="149">
        <f t="shared" si="22"/>
        <v>0</v>
      </c>
      <c r="K66" s="322">
        <v>0</v>
      </c>
      <c r="L66" s="192">
        <v>0</v>
      </c>
      <c r="M66" s="286">
        <v>0</v>
      </c>
      <c r="N66" s="149">
        <f t="shared" si="23"/>
        <v>0</v>
      </c>
      <c r="O66" s="50">
        <v>0</v>
      </c>
      <c r="P66" s="192">
        <v>0</v>
      </c>
      <c r="Q66" s="286">
        <v>0</v>
      </c>
      <c r="R66" s="149">
        <f t="shared" si="24"/>
        <v>0</v>
      </c>
      <c r="S66" s="50">
        <v>0</v>
      </c>
      <c r="T66" s="149">
        <f t="shared" si="21"/>
        <v>0</v>
      </c>
      <c r="U66" s="34">
        <f t="shared" si="25"/>
        <v>0</v>
      </c>
    </row>
    <row r="67" spans="1:21" ht="31.5">
      <c r="A67" s="296"/>
      <c r="B67" s="37"/>
      <c r="C67" s="219"/>
      <c r="D67" s="194"/>
      <c r="E67" s="39" t="s">
        <v>207</v>
      </c>
      <c r="F67" s="156">
        <f>SUM(F58:F66)</f>
        <v>0</v>
      </c>
      <c r="G67" s="156">
        <f>SUM(G58:G66)</f>
        <v>0</v>
      </c>
      <c r="H67" s="156">
        <f>SUM(H58:H66)</f>
        <v>0</v>
      </c>
      <c r="I67" s="40" t="s">
        <v>211</v>
      </c>
      <c r="J67" s="156">
        <f>SUM(J58:J66)</f>
        <v>0</v>
      </c>
      <c r="K67" s="301">
        <f>SUM(K58:K66)</f>
        <v>0</v>
      </c>
      <c r="L67" s="156">
        <f>SUM(L58:L66)</f>
        <v>0</v>
      </c>
      <c r="M67" s="156"/>
      <c r="N67" s="301">
        <f>SUM(N58:N66)</f>
        <v>0</v>
      </c>
      <c r="O67" s="156">
        <f>SUM(O58:O66)</f>
        <v>0</v>
      </c>
      <c r="P67" s="156">
        <f>SUM(P58:P66)</f>
        <v>0</v>
      </c>
      <c r="Q67" s="156" t="s">
        <v>280</v>
      </c>
      <c r="R67" s="156">
        <f>SUM(R58:R66)</f>
        <v>0</v>
      </c>
      <c r="S67" s="156">
        <f>SUM(S58:S66)</f>
        <v>0</v>
      </c>
      <c r="T67" s="160">
        <f>SUM(F67,J67,N67,R67)</f>
        <v>0</v>
      </c>
      <c r="U67" s="31">
        <f>SUM(U58:U66)</f>
        <v>0</v>
      </c>
    </row>
    <row r="68" spans="1:21">
      <c r="A68" s="297"/>
      <c r="B68" s="342"/>
      <c r="C68" s="342"/>
      <c r="D68" s="46"/>
      <c r="E68" s="342"/>
      <c r="F68" s="46"/>
      <c r="G68" s="46"/>
      <c r="H68" s="342"/>
      <c r="I68" s="46"/>
      <c r="J68" s="46"/>
      <c r="K68" s="342"/>
      <c r="L68" s="46"/>
      <c r="M68" s="46"/>
      <c r="N68" s="338"/>
      <c r="O68" s="298"/>
      <c r="P68" s="298"/>
      <c r="Q68" s="302"/>
      <c r="R68" s="46"/>
      <c r="S68" s="303" t="s">
        <v>281</v>
      </c>
      <c r="T68" s="31">
        <f>SUM(T58:T66)</f>
        <v>0</v>
      </c>
      <c r="U68" s="300">
        <f>SUM(U58:U66)</f>
        <v>0</v>
      </c>
    </row>
    <row r="69" spans="1:21">
      <c r="A69" s="161"/>
      <c r="B69" s="161"/>
      <c r="C69" s="161"/>
      <c r="D69" s="162"/>
      <c r="E69" s="161"/>
      <c r="F69" s="162"/>
      <c r="G69" s="162"/>
      <c r="H69" s="163"/>
      <c r="I69" s="162"/>
      <c r="J69" s="162"/>
      <c r="K69" s="163"/>
      <c r="L69" s="162"/>
      <c r="M69" s="162"/>
      <c r="N69" s="161"/>
      <c r="O69" s="162"/>
      <c r="P69" s="162"/>
      <c r="Q69" s="164"/>
    </row>
    <row r="70" spans="1:21" ht="18">
      <c r="A70" s="165" t="s">
        <v>282</v>
      </c>
      <c r="B70" s="165"/>
      <c r="C70" s="165"/>
      <c r="D70" s="166"/>
      <c r="E70" s="165"/>
      <c r="F70" s="166"/>
      <c r="G70" s="167"/>
      <c r="H70" s="165"/>
      <c r="I70" s="166"/>
      <c r="J70" s="166"/>
      <c r="K70" s="165"/>
      <c r="L70" s="166"/>
      <c r="M70" s="166"/>
      <c r="N70" s="165"/>
      <c r="O70" s="166"/>
      <c r="P70" s="166"/>
      <c r="Q70" s="166"/>
      <c r="R70" s="141"/>
    </row>
    <row r="71" spans="1:21">
      <c r="A71" s="189" t="s">
        <v>283</v>
      </c>
      <c r="B71" s="189"/>
      <c r="C71" s="189"/>
      <c r="D71" s="195"/>
      <c r="E71" s="189"/>
      <c r="F71" s="195"/>
      <c r="G71" s="195"/>
      <c r="H71" s="189"/>
      <c r="I71" s="195"/>
      <c r="J71" s="195"/>
      <c r="K71" s="189"/>
      <c r="L71" s="195"/>
      <c r="M71" s="195"/>
      <c r="N71" s="189"/>
      <c r="O71" s="190"/>
      <c r="P71" s="196"/>
      <c r="Q71" s="454" t="s">
        <v>201</v>
      </c>
      <c r="R71" s="456" t="s">
        <v>202</v>
      </c>
    </row>
    <row r="72" spans="1:21" ht="48" customHeight="1">
      <c r="A72" s="186" t="s">
        <v>236</v>
      </c>
      <c r="B72" s="186"/>
      <c r="C72" s="197" t="s">
        <v>178</v>
      </c>
      <c r="D72" s="188" t="s">
        <v>237</v>
      </c>
      <c r="E72" s="191" t="s">
        <v>238</v>
      </c>
      <c r="F72" s="190" t="s">
        <v>207</v>
      </c>
      <c r="G72" s="190" t="s">
        <v>208</v>
      </c>
      <c r="H72" s="198" t="s">
        <v>239</v>
      </c>
      <c r="I72" s="190" t="s">
        <v>211</v>
      </c>
      <c r="J72" s="190" t="s">
        <v>212</v>
      </c>
      <c r="K72" s="198" t="s">
        <v>284</v>
      </c>
      <c r="L72" s="190" t="s">
        <v>215</v>
      </c>
      <c r="M72" s="190" t="s">
        <v>216</v>
      </c>
      <c r="N72" s="191" t="s">
        <v>240</v>
      </c>
      <c r="O72" s="190" t="s">
        <v>219</v>
      </c>
      <c r="P72" s="190" t="s">
        <v>220</v>
      </c>
      <c r="Q72" s="455"/>
      <c r="R72" s="456"/>
    </row>
    <row r="73" spans="1:21" ht="30">
      <c r="A73" s="291" t="s">
        <v>221</v>
      </c>
      <c r="B73" s="291" t="s">
        <v>285</v>
      </c>
      <c r="C73" s="292" t="s">
        <v>286</v>
      </c>
      <c r="D73" s="264">
        <v>1250000</v>
      </c>
      <c r="E73" s="288">
        <v>1.4999999999999999E-2</v>
      </c>
      <c r="F73" s="289">
        <f>D73*E73</f>
        <v>18750</v>
      </c>
      <c r="G73" s="289">
        <v>16000</v>
      </c>
      <c r="H73" s="288">
        <v>0.02</v>
      </c>
      <c r="I73" s="289">
        <f t="shared" ref="I73" si="26">D73*H73</f>
        <v>25000</v>
      </c>
      <c r="J73" s="289">
        <v>25000</v>
      </c>
      <c r="K73" s="288">
        <v>0.02</v>
      </c>
      <c r="L73" s="289">
        <f>D73*K73</f>
        <v>25000</v>
      </c>
      <c r="M73" s="289">
        <v>24000</v>
      </c>
      <c r="N73" s="288">
        <v>0.01</v>
      </c>
      <c r="O73" s="289">
        <f>D73*N73</f>
        <v>12500</v>
      </c>
      <c r="P73" s="289">
        <v>12000</v>
      </c>
      <c r="Q73" s="289">
        <f>SUM(D73*E73)+(D73*H73)+(D73*K73)+(D73*N73)</f>
        <v>81250</v>
      </c>
      <c r="R73" s="289">
        <f>G73+J73+M73+P73</f>
        <v>77000</v>
      </c>
    </row>
    <row r="74" spans="1:21">
      <c r="A74" s="2" t="s">
        <v>287</v>
      </c>
      <c r="B74" s="325"/>
      <c r="C74" s="326"/>
      <c r="D74" s="267">
        <v>0</v>
      </c>
      <c r="E74" s="44">
        <v>0</v>
      </c>
      <c r="F74" s="34">
        <f t="shared" ref="F74:F82" si="27">D74*E74</f>
        <v>0</v>
      </c>
      <c r="G74" s="324">
        <v>0</v>
      </c>
      <c r="H74" s="266">
        <v>0</v>
      </c>
      <c r="I74" s="34">
        <f>D74*H74</f>
        <v>0</v>
      </c>
      <c r="J74" s="323">
        <v>0</v>
      </c>
      <c r="K74" s="266">
        <v>0</v>
      </c>
      <c r="L74" s="34">
        <f>D74*K74</f>
        <v>0</v>
      </c>
      <c r="M74" s="179">
        <v>0</v>
      </c>
      <c r="N74" s="266">
        <v>0</v>
      </c>
      <c r="O74" s="34">
        <f>D74*N74</f>
        <v>0</v>
      </c>
      <c r="P74" s="179">
        <v>0</v>
      </c>
      <c r="Q74" s="149">
        <f>F74+I74+L74+O74</f>
        <v>0</v>
      </c>
      <c r="R74" s="34">
        <f>G74+J74+M74+P74</f>
        <v>0</v>
      </c>
    </row>
    <row r="75" spans="1:21">
      <c r="A75" s="2" t="s">
        <v>288</v>
      </c>
      <c r="B75" s="327"/>
      <c r="C75" s="326"/>
      <c r="D75" s="267">
        <v>0</v>
      </c>
      <c r="E75" s="44">
        <v>0</v>
      </c>
      <c r="F75" s="34">
        <f t="shared" si="27"/>
        <v>0</v>
      </c>
      <c r="G75" s="324">
        <v>0</v>
      </c>
      <c r="H75" s="266">
        <v>0</v>
      </c>
      <c r="I75" s="34">
        <f>D75*H75</f>
        <v>0</v>
      </c>
      <c r="J75" s="323">
        <v>0</v>
      </c>
      <c r="K75" s="266">
        <v>0</v>
      </c>
      <c r="L75" s="34">
        <f t="shared" ref="L75:L82" si="28">D75*K75</f>
        <v>0</v>
      </c>
      <c r="M75" s="179">
        <v>0</v>
      </c>
      <c r="N75" s="266">
        <v>0</v>
      </c>
      <c r="O75" s="34">
        <f t="shared" ref="O75:O80" si="29">D75*N75</f>
        <v>0</v>
      </c>
      <c r="P75" s="179">
        <v>0</v>
      </c>
      <c r="Q75" s="149">
        <f>F75+I75+L75+O75</f>
        <v>0</v>
      </c>
      <c r="R75" s="34">
        <f>G75+J75+M75+P75</f>
        <v>0</v>
      </c>
    </row>
    <row r="76" spans="1:21">
      <c r="A76" s="2" t="s">
        <v>289</v>
      </c>
      <c r="B76" s="327"/>
      <c r="C76" s="326"/>
      <c r="D76" s="267">
        <v>0</v>
      </c>
      <c r="E76" s="44">
        <v>0</v>
      </c>
      <c r="F76" s="34">
        <f t="shared" si="27"/>
        <v>0</v>
      </c>
      <c r="G76" s="324">
        <v>0</v>
      </c>
      <c r="H76" s="266">
        <v>0</v>
      </c>
      <c r="I76" s="34">
        <f>D76*H76</f>
        <v>0</v>
      </c>
      <c r="J76" s="323">
        <v>0</v>
      </c>
      <c r="K76" s="266">
        <v>0</v>
      </c>
      <c r="L76" s="34">
        <f t="shared" si="28"/>
        <v>0</v>
      </c>
      <c r="M76" s="179">
        <v>0</v>
      </c>
      <c r="N76" s="266">
        <v>0</v>
      </c>
      <c r="O76" s="34">
        <f t="shared" si="29"/>
        <v>0</v>
      </c>
      <c r="P76" s="179">
        <v>0</v>
      </c>
      <c r="Q76" s="149">
        <f t="shared" ref="Q76:Q82" si="30">F76+I76+L76+O76</f>
        <v>0</v>
      </c>
      <c r="R76" s="34">
        <f t="shared" ref="R76:R82" si="31">G76+J76+M76+P76</f>
        <v>0</v>
      </c>
    </row>
    <row r="77" spans="1:21">
      <c r="A77" s="2" t="s">
        <v>290</v>
      </c>
      <c r="B77" s="327"/>
      <c r="C77" s="326"/>
      <c r="D77" s="267">
        <v>0</v>
      </c>
      <c r="E77" s="44">
        <v>0</v>
      </c>
      <c r="F77" s="34">
        <f t="shared" si="27"/>
        <v>0</v>
      </c>
      <c r="G77" s="324">
        <v>0</v>
      </c>
      <c r="H77" s="266">
        <v>0</v>
      </c>
      <c r="I77" s="34">
        <f>D77*H77</f>
        <v>0</v>
      </c>
      <c r="J77" s="323">
        <v>0</v>
      </c>
      <c r="K77" s="266">
        <v>0</v>
      </c>
      <c r="L77" s="34">
        <f t="shared" si="28"/>
        <v>0</v>
      </c>
      <c r="M77" s="179">
        <v>0</v>
      </c>
      <c r="N77" s="266">
        <v>0</v>
      </c>
      <c r="O77" s="34">
        <f t="shared" si="29"/>
        <v>0</v>
      </c>
      <c r="P77" s="179">
        <v>0</v>
      </c>
      <c r="Q77" s="149">
        <f t="shared" si="30"/>
        <v>0</v>
      </c>
      <c r="R77" s="34">
        <f t="shared" si="31"/>
        <v>0</v>
      </c>
    </row>
    <row r="78" spans="1:21">
      <c r="A78" s="2" t="s">
        <v>291</v>
      </c>
      <c r="B78" s="327"/>
      <c r="C78" s="326"/>
      <c r="D78" s="267">
        <v>0</v>
      </c>
      <c r="E78" s="44">
        <v>0</v>
      </c>
      <c r="F78" s="34">
        <f t="shared" si="27"/>
        <v>0</v>
      </c>
      <c r="G78" s="324">
        <v>0</v>
      </c>
      <c r="H78" s="266">
        <v>0</v>
      </c>
      <c r="I78" s="34">
        <f t="shared" ref="I78:I82" si="32">D78*H78</f>
        <v>0</v>
      </c>
      <c r="J78" s="323">
        <v>0</v>
      </c>
      <c r="K78" s="266">
        <v>0</v>
      </c>
      <c r="L78" s="34">
        <f t="shared" si="28"/>
        <v>0</v>
      </c>
      <c r="M78" s="179">
        <v>0</v>
      </c>
      <c r="N78" s="266">
        <v>0</v>
      </c>
      <c r="O78" s="34">
        <f t="shared" si="29"/>
        <v>0</v>
      </c>
      <c r="P78" s="179">
        <v>0</v>
      </c>
      <c r="Q78" s="149">
        <f t="shared" si="30"/>
        <v>0</v>
      </c>
      <c r="R78" s="34">
        <f>G78+J78+M78+P78</f>
        <v>0</v>
      </c>
    </row>
    <row r="79" spans="1:21">
      <c r="A79" s="2" t="s">
        <v>292</v>
      </c>
      <c r="B79" s="327"/>
      <c r="C79" s="326"/>
      <c r="D79" s="267">
        <v>0</v>
      </c>
      <c r="E79" s="44">
        <v>0</v>
      </c>
      <c r="F79" s="34">
        <f t="shared" si="27"/>
        <v>0</v>
      </c>
      <c r="G79" s="324">
        <v>0</v>
      </c>
      <c r="H79" s="266">
        <v>0</v>
      </c>
      <c r="I79" s="34">
        <f t="shared" si="32"/>
        <v>0</v>
      </c>
      <c r="J79" s="323">
        <v>0</v>
      </c>
      <c r="K79" s="266">
        <v>0</v>
      </c>
      <c r="L79" s="34">
        <f t="shared" si="28"/>
        <v>0</v>
      </c>
      <c r="M79" s="179">
        <v>0</v>
      </c>
      <c r="N79" s="266">
        <v>0</v>
      </c>
      <c r="O79" s="34">
        <f t="shared" si="29"/>
        <v>0</v>
      </c>
      <c r="P79" s="179">
        <v>0</v>
      </c>
      <c r="Q79" s="149">
        <f>F79+I79+L79+O79</f>
        <v>0</v>
      </c>
      <c r="R79" s="34">
        <f t="shared" si="31"/>
        <v>0</v>
      </c>
    </row>
    <row r="80" spans="1:21">
      <c r="A80" s="2" t="s">
        <v>293</v>
      </c>
      <c r="B80" s="327"/>
      <c r="C80" s="326"/>
      <c r="D80" s="267">
        <v>0</v>
      </c>
      <c r="E80" s="44">
        <v>0</v>
      </c>
      <c r="F80" s="34">
        <f t="shared" si="27"/>
        <v>0</v>
      </c>
      <c r="G80" s="324">
        <v>0</v>
      </c>
      <c r="H80" s="266">
        <v>0</v>
      </c>
      <c r="I80" s="34">
        <f t="shared" si="32"/>
        <v>0</v>
      </c>
      <c r="J80" s="323">
        <v>0</v>
      </c>
      <c r="K80" s="266">
        <v>0</v>
      </c>
      <c r="L80" s="34">
        <f t="shared" si="28"/>
        <v>0</v>
      </c>
      <c r="M80" s="179">
        <v>0</v>
      </c>
      <c r="N80" s="266">
        <v>0</v>
      </c>
      <c r="O80" s="34">
        <f t="shared" si="29"/>
        <v>0</v>
      </c>
      <c r="P80" s="179">
        <v>0</v>
      </c>
      <c r="Q80" s="149">
        <f t="shared" si="30"/>
        <v>0</v>
      </c>
      <c r="R80" s="34">
        <f t="shared" si="31"/>
        <v>0</v>
      </c>
    </row>
    <row r="81" spans="1:18">
      <c r="A81" s="2" t="s">
        <v>294</v>
      </c>
      <c r="B81" s="327"/>
      <c r="C81" s="326"/>
      <c r="D81" s="267">
        <v>0</v>
      </c>
      <c r="E81" s="44">
        <v>0</v>
      </c>
      <c r="F81" s="34">
        <f t="shared" si="27"/>
        <v>0</v>
      </c>
      <c r="G81" s="324">
        <v>0</v>
      </c>
      <c r="H81" s="266">
        <v>0</v>
      </c>
      <c r="I81" s="34">
        <f>D81*H81</f>
        <v>0</v>
      </c>
      <c r="J81" s="323">
        <v>0</v>
      </c>
      <c r="K81" s="266">
        <v>0</v>
      </c>
      <c r="L81" s="34">
        <f t="shared" si="28"/>
        <v>0</v>
      </c>
      <c r="M81" s="179">
        <v>0</v>
      </c>
      <c r="N81" s="266">
        <v>0</v>
      </c>
      <c r="O81" s="34">
        <f>D81*N81</f>
        <v>0</v>
      </c>
      <c r="P81" s="179">
        <v>0</v>
      </c>
      <c r="Q81" s="149">
        <f t="shared" si="30"/>
        <v>0</v>
      </c>
      <c r="R81" s="34">
        <f t="shared" si="31"/>
        <v>0</v>
      </c>
    </row>
    <row r="82" spans="1:18">
      <c r="A82" s="2" t="s">
        <v>295</v>
      </c>
      <c r="B82" s="327"/>
      <c r="C82" s="326"/>
      <c r="D82" s="267">
        <v>0</v>
      </c>
      <c r="E82" s="44">
        <v>0</v>
      </c>
      <c r="F82" s="34">
        <f t="shared" si="27"/>
        <v>0</v>
      </c>
      <c r="G82" s="324">
        <v>0</v>
      </c>
      <c r="H82" s="266">
        <v>0</v>
      </c>
      <c r="I82" s="34">
        <f t="shared" si="32"/>
        <v>0</v>
      </c>
      <c r="J82" s="323">
        <v>0</v>
      </c>
      <c r="K82" s="266">
        <v>0</v>
      </c>
      <c r="L82" s="34">
        <f t="shared" si="28"/>
        <v>0</v>
      </c>
      <c r="M82" s="179">
        <v>0</v>
      </c>
      <c r="N82" s="266">
        <v>0</v>
      </c>
      <c r="O82" s="34">
        <f>D82*N82</f>
        <v>0</v>
      </c>
      <c r="P82" s="179">
        <v>0</v>
      </c>
      <c r="Q82" s="149">
        <f t="shared" si="30"/>
        <v>0</v>
      </c>
      <c r="R82" s="34">
        <f t="shared" si="31"/>
        <v>0</v>
      </c>
    </row>
    <row r="83" spans="1:18" ht="31.5">
      <c r="A83" s="296"/>
      <c r="B83" s="37"/>
      <c r="C83" s="38"/>
      <c r="D83" s="194"/>
      <c r="E83" s="39" t="s">
        <v>207</v>
      </c>
      <c r="F83" s="156">
        <f>SUM(F74:F82)</f>
        <v>0</v>
      </c>
      <c r="G83" s="156">
        <f>SUM(G74:G82)</f>
        <v>0</v>
      </c>
      <c r="H83" s="40" t="s">
        <v>211</v>
      </c>
      <c r="I83" s="156">
        <f>SUM(I74:I82)</f>
        <v>0</v>
      </c>
      <c r="J83" s="156">
        <f>SUM(J74:J82)</f>
        <v>0</v>
      </c>
      <c r="K83" s="40" t="s">
        <v>215</v>
      </c>
      <c r="L83" s="156">
        <f>SUM(L74:L82)</f>
        <v>0</v>
      </c>
      <c r="M83" s="156">
        <f>SUM(M74:M82)</f>
        <v>0</v>
      </c>
      <c r="N83" s="39" t="s">
        <v>219</v>
      </c>
      <c r="O83" s="156">
        <f>SUM(O74:O82)</f>
        <v>0</v>
      </c>
      <c r="P83" s="156">
        <f>SUM(P74:P82)</f>
        <v>0</v>
      </c>
      <c r="Q83" s="157">
        <f>F83+I83+L83+O83</f>
        <v>0</v>
      </c>
      <c r="R83" s="31">
        <f>G83+J83+M83+P83</f>
        <v>0</v>
      </c>
    </row>
    <row r="84" spans="1:18">
      <c r="A84" s="304"/>
      <c r="B84" s="337"/>
      <c r="C84" s="337"/>
      <c r="D84" s="290"/>
      <c r="E84" s="337"/>
      <c r="F84" s="290"/>
      <c r="G84" s="290"/>
      <c r="H84" s="337"/>
      <c r="I84" s="290"/>
      <c r="J84" s="290"/>
      <c r="K84" s="337"/>
      <c r="L84" s="290"/>
      <c r="M84" s="290"/>
      <c r="N84" s="338" t="s">
        <v>296</v>
      </c>
      <c r="O84" s="298"/>
      <c r="P84" s="298"/>
      <c r="Q84" s="31">
        <f>SUM(Q74:Q82)</f>
        <v>0</v>
      </c>
      <c r="R84" s="160">
        <f>SUM(R74:R82)</f>
        <v>0</v>
      </c>
    </row>
    <row r="85" spans="1:18">
      <c r="A85" s="41"/>
      <c r="B85" s="41"/>
      <c r="C85" s="41"/>
      <c r="D85" s="42"/>
      <c r="E85" s="41"/>
      <c r="F85" s="42"/>
      <c r="G85" s="42"/>
      <c r="H85" s="43"/>
      <c r="I85" s="42"/>
      <c r="J85" s="42"/>
      <c r="K85" s="43"/>
      <c r="L85" s="42"/>
      <c r="M85" s="42"/>
      <c r="N85" s="41"/>
      <c r="O85" s="42"/>
      <c r="P85" s="42"/>
      <c r="Q85" s="27"/>
      <c r="R85" s="27"/>
    </row>
    <row r="86" spans="1:18" ht="18">
      <c r="A86" s="52" t="s">
        <v>297</v>
      </c>
      <c r="B86" s="53"/>
      <c r="C86" s="53"/>
      <c r="D86" s="54"/>
      <c r="E86" s="53"/>
      <c r="F86" s="54"/>
      <c r="G86" s="55"/>
      <c r="H86" s="53"/>
      <c r="I86" s="54"/>
      <c r="J86" s="54"/>
      <c r="K86" s="53"/>
      <c r="L86" s="54"/>
      <c r="M86" s="54"/>
      <c r="N86" s="53"/>
      <c r="O86" s="54"/>
      <c r="P86" s="54"/>
      <c r="Q86" s="56"/>
      <c r="R86" s="30"/>
    </row>
    <row r="87" spans="1:18" ht="56.25" customHeight="1">
      <c r="A87" s="57"/>
      <c r="B87" s="58"/>
      <c r="C87" s="58"/>
      <c r="D87" s="59"/>
      <c r="E87" s="58"/>
      <c r="F87" s="60" t="s">
        <v>207</v>
      </c>
      <c r="G87" s="61" t="s">
        <v>208</v>
      </c>
      <c r="H87" s="62"/>
      <c r="I87" s="60" t="s">
        <v>211</v>
      </c>
      <c r="J87" s="61" t="s">
        <v>212</v>
      </c>
      <c r="K87" s="62"/>
      <c r="L87" s="60" t="s">
        <v>215</v>
      </c>
      <c r="M87" s="61" t="s">
        <v>216</v>
      </c>
      <c r="N87" s="62"/>
      <c r="O87" s="60" t="s">
        <v>219</v>
      </c>
      <c r="P87" s="61" t="s">
        <v>220</v>
      </c>
      <c r="Q87" s="63" t="s">
        <v>298</v>
      </c>
      <c r="R87" s="64" t="s">
        <v>202</v>
      </c>
    </row>
    <row r="88" spans="1:18" s="200" customFormat="1" ht="18">
      <c r="A88" s="65"/>
      <c r="B88" s="65"/>
      <c r="C88" s="65"/>
      <c r="D88" s="65"/>
      <c r="E88" s="66"/>
      <c r="F88" s="67">
        <f>F83+F67+F51+F20</f>
        <v>0</v>
      </c>
      <c r="G88" s="61">
        <f>G83+G67+G51+G20</f>
        <v>0</v>
      </c>
      <c r="H88" s="60"/>
      <c r="I88" s="61">
        <f>I83+J67+I51+J20</f>
        <v>0</v>
      </c>
      <c r="J88" s="61">
        <f>J83+K67+J51+K20</f>
        <v>0</v>
      </c>
      <c r="K88" s="60"/>
      <c r="L88" s="61">
        <f>L83+N67+L51+N20</f>
        <v>0</v>
      </c>
      <c r="M88" s="61">
        <f>M83+O67+M51+O20</f>
        <v>0</v>
      </c>
      <c r="N88" s="60"/>
      <c r="O88" s="61">
        <f>O83+R67+O51+R20</f>
        <v>0</v>
      </c>
      <c r="P88" s="61">
        <f>P83+S67+P51+S20</f>
        <v>0</v>
      </c>
      <c r="Q88" s="61">
        <f>F88+I88+L88+O88</f>
        <v>0</v>
      </c>
      <c r="R88" s="68">
        <f>G88+J88+M88+P88</f>
        <v>0</v>
      </c>
    </row>
    <row r="89" spans="1:18">
      <c r="A89" s="305"/>
      <c r="B89" s="306"/>
      <c r="C89" s="306"/>
      <c r="D89" s="307"/>
      <c r="E89" s="306"/>
      <c r="F89" s="307"/>
      <c r="G89" s="308"/>
      <c r="H89" s="309"/>
      <c r="I89" s="308"/>
      <c r="J89" s="308"/>
      <c r="K89" s="309"/>
      <c r="L89" s="308"/>
      <c r="M89" s="308"/>
      <c r="N89" s="310" t="s">
        <v>299</v>
      </c>
      <c r="O89" s="311"/>
      <c r="P89" s="311"/>
      <c r="Q89" s="105">
        <f>SUM(T21+Q52)</f>
        <v>0</v>
      </c>
      <c r="R89" s="105">
        <f>U21+R52</f>
        <v>0</v>
      </c>
    </row>
    <row r="90" spans="1:18">
      <c r="A90" s="312"/>
      <c r="B90" s="313"/>
      <c r="C90" s="313"/>
      <c r="D90" s="314"/>
      <c r="E90" s="313"/>
      <c r="F90" s="314"/>
      <c r="G90" s="314"/>
      <c r="H90" s="313"/>
      <c r="I90" s="314"/>
      <c r="J90" s="314"/>
      <c r="K90" s="313"/>
      <c r="L90" s="314"/>
      <c r="M90" s="314"/>
      <c r="N90" s="315" t="s">
        <v>300</v>
      </c>
      <c r="O90" s="316"/>
      <c r="P90" s="316"/>
      <c r="Q90" s="341">
        <f>SUM(T67+Q84)</f>
        <v>0</v>
      </c>
      <c r="R90" s="341">
        <f>U68+R84</f>
        <v>0</v>
      </c>
    </row>
    <row r="91" spans="1:18">
      <c r="A91" s="317"/>
      <c r="B91" s="318"/>
      <c r="C91" s="318"/>
      <c r="D91" s="319"/>
      <c r="E91" s="318"/>
      <c r="F91" s="319"/>
      <c r="G91" s="319"/>
      <c r="H91" s="318"/>
      <c r="I91" s="319"/>
      <c r="J91" s="319"/>
      <c r="K91" s="448" t="s">
        <v>301</v>
      </c>
      <c r="L91" s="448"/>
      <c r="M91" s="448"/>
      <c r="N91" s="449"/>
      <c r="O91" s="320"/>
      <c r="P91" s="320"/>
      <c r="Q91" s="31">
        <f>SUM(T21,Q52,T68,Q84)</f>
        <v>0</v>
      </c>
      <c r="R91" s="31">
        <f>R89+R90</f>
        <v>0</v>
      </c>
    </row>
  </sheetData>
  <sheetProtection selectLockedCells="1"/>
  <mergeCells count="10">
    <mergeCell ref="T8:T9"/>
    <mergeCell ref="U8:U9"/>
    <mergeCell ref="L21:S21"/>
    <mergeCell ref="Q24:Q25"/>
    <mergeCell ref="R24:R25"/>
    <mergeCell ref="K91:N91"/>
    <mergeCell ref="T55:T56"/>
    <mergeCell ref="U55:U56"/>
    <mergeCell ref="Q71:Q72"/>
    <mergeCell ref="R71:R72"/>
  </mergeCells>
  <phoneticPr fontId="25"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00550-04EF-4103-B990-1E237D5EA350}">
  <dimension ref="A1:U76"/>
  <sheetViews>
    <sheetView zoomScale="55" zoomScaleNormal="55" workbookViewId="0">
      <selection activeCell="B62" sqref="B62"/>
    </sheetView>
  </sheetViews>
  <sheetFormatPr defaultRowHeight="15.75"/>
  <cols>
    <col min="1" max="1" width="22.140625" style="122" customWidth="1"/>
    <col min="2" max="2" width="28.85546875" style="122" customWidth="1"/>
    <col min="3" max="3" width="56.42578125" style="122" customWidth="1"/>
    <col min="4" max="4" width="21.85546875" style="116" customWidth="1"/>
    <col min="5" max="5" width="24.5703125" style="122" customWidth="1"/>
    <col min="6" max="7" width="24.5703125" style="116" customWidth="1"/>
    <col min="8" max="8" width="24.5703125" style="121" bestFit="1" customWidth="1"/>
    <col min="9" max="10" width="24.5703125" style="116" customWidth="1"/>
    <col min="11" max="11" width="24.5703125" style="121" bestFit="1" customWidth="1"/>
    <col min="12" max="13" width="24.5703125" style="116" customWidth="1"/>
    <col min="14" max="14" width="24.5703125" style="122" bestFit="1" customWidth="1"/>
    <col min="15" max="16" width="24.5703125" style="116" customWidth="1"/>
    <col min="17" max="17" width="26.140625" style="116" customWidth="1"/>
    <col min="18" max="18" width="27.42578125" style="123" customWidth="1"/>
    <col min="19" max="19" width="30.5703125" style="201" bestFit="1" customWidth="1"/>
    <col min="20" max="20" width="37.28515625" style="201" bestFit="1" customWidth="1"/>
    <col min="21" max="22" width="46.5703125" style="201" bestFit="1" customWidth="1"/>
    <col min="23" max="16384" width="9.140625" style="201"/>
  </cols>
  <sheetData>
    <row r="1" spans="1:21" ht="18">
      <c r="A1" s="115" t="s">
        <v>194</v>
      </c>
      <c r="B1" s="115"/>
      <c r="C1" s="115"/>
      <c r="E1" s="117" t="s">
        <v>195</v>
      </c>
      <c r="F1" s="118"/>
      <c r="G1" s="119"/>
      <c r="H1" s="120"/>
      <c r="I1" s="118"/>
      <c r="J1" s="118"/>
    </row>
    <row r="2" spans="1:21" ht="18">
      <c r="A2" s="124"/>
      <c r="B2" s="124"/>
      <c r="E2" s="120"/>
      <c r="F2" s="118"/>
      <c r="G2" s="119"/>
      <c r="H2" s="120"/>
      <c r="I2" s="118"/>
      <c r="J2" s="118"/>
    </row>
    <row r="3" spans="1:21">
      <c r="A3" s="125" t="s">
        <v>196</v>
      </c>
      <c r="B3" s="126"/>
      <c r="C3" s="28"/>
      <c r="D3" s="127"/>
      <c r="E3" s="128"/>
      <c r="F3" s="127"/>
      <c r="G3" s="127"/>
      <c r="H3" s="128"/>
      <c r="I3" s="127"/>
      <c r="J3" s="127"/>
      <c r="K3" s="128"/>
      <c r="L3" s="127"/>
      <c r="M3" s="127"/>
      <c r="N3" s="128"/>
      <c r="O3" s="127"/>
      <c r="P3" s="127"/>
      <c r="Q3" s="127"/>
    </row>
    <row r="4" spans="1:21">
      <c r="A4" s="129" t="s">
        <v>197</v>
      </c>
      <c r="B4" s="130"/>
      <c r="C4" s="29"/>
      <c r="D4" s="131"/>
      <c r="E4" s="132"/>
      <c r="F4" s="131"/>
      <c r="G4" s="131"/>
      <c r="H4" s="132"/>
      <c r="I4" s="131"/>
      <c r="J4" s="131"/>
      <c r="K4" s="132"/>
      <c r="L4" s="131"/>
      <c r="M4" s="131"/>
      <c r="N4" s="132"/>
      <c r="O4" s="131"/>
      <c r="P4" s="131"/>
      <c r="Q4" s="131"/>
    </row>
    <row r="5" spans="1:21">
      <c r="A5" s="133"/>
      <c r="B5" s="133"/>
      <c r="C5" s="134"/>
      <c r="D5" s="135"/>
      <c r="E5" s="134"/>
      <c r="F5" s="135"/>
      <c r="G5" s="135"/>
      <c r="H5" s="134"/>
      <c r="I5" s="135"/>
      <c r="J5" s="135"/>
      <c r="K5" s="134"/>
      <c r="L5" s="135"/>
      <c r="M5" s="135"/>
      <c r="N5" s="134"/>
      <c r="O5" s="135"/>
      <c r="P5" s="135"/>
      <c r="Q5" s="135"/>
    </row>
    <row r="6" spans="1:21" ht="18">
      <c r="A6" s="136" t="s">
        <v>199</v>
      </c>
      <c r="B6" s="137"/>
      <c r="C6" s="137"/>
      <c r="D6" s="138"/>
      <c r="E6" s="137"/>
      <c r="F6" s="138"/>
      <c r="G6" s="139"/>
      <c r="H6" s="137"/>
      <c r="I6" s="138"/>
      <c r="J6" s="138"/>
      <c r="K6" s="137"/>
      <c r="L6" s="138"/>
      <c r="M6" s="138"/>
      <c r="N6" s="137"/>
      <c r="O6" s="138"/>
      <c r="P6" s="138"/>
      <c r="Q6" s="140"/>
      <c r="R6" s="141"/>
      <c r="S6" s="141"/>
      <c r="T6" s="141"/>
      <c r="U6" s="141"/>
    </row>
    <row r="7" spans="1:21">
      <c r="A7" s="142" t="s">
        <v>200</v>
      </c>
      <c r="B7" s="142"/>
      <c r="C7" s="142"/>
      <c r="D7" s="143"/>
      <c r="E7" s="142"/>
      <c r="F7" s="143"/>
      <c r="G7" s="143"/>
      <c r="H7" s="142"/>
      <c r="I7" s="143"/>
      <c r="J7" s="143"/>
      <c r="K7" s="142"/>
      <c r="L7" s="143"/>
      <c r="M7" s="143"/>
      <c r="N7" s="142"/>
      <c r="O7" s="339"/>
      <c r="P7" s="336"/>
      <c r="Q7" s="336"/>
      <c r="R7" s="336"/>
      <c r="S7" s="336"/>
      <c r="T7" s="457" t="s">
        <v>201</v>
      </c>
      <c r="U7" s="457" t="s">
        <v>202</v>
      </c>
    </row>
    <row r="8" spans="1:21" ht="31.5">
      <c r="A8" s="144" t="s">
        <v>203</v>
      </c>
      <c r="B8" s="144"/>
      <c r="C8" s="144" t="s">
        <v>204</v>
      </c>
      <c r="D8" s="144" t="s">
        <v>205</v>
      </c>
      <c r="E8" s="144" t="s">
        <v>206</v>
      </c>
      <c r="F8" s="144" t="s">
        <v>207</v>
      </c>
      <c r="G8" s="144" t="s">
        <v>208</v>
      </c>
      <c r="H8" s="144" t="s">
        <v>209</v>
      </c>
      <c r="I8" s="144" t="s">
        <v>210</v>
      </c>
      <c r="J8" s="144" t="s">
        <v>211</v>
      </c>
      <c r="K8" s="144" t="s">
        <v>212</v>
      </c>
      <c r="L8" s="144" t="s">
        <v>213</v>
      </c>
      <c r="M8" s="144" t="s">
        <v>214</v>
      </c>
      <c r="N8" s="144" t="s">
        <v>215</v>
      </c>
      <c r="O8" s="144" t="s">
        <v>216</v>
      </c>
      <c r="P8" s="144" t="s">
        <v>217</v>
      </c>
      <c r="Q8" s="144" t="s">
        <v>218</v>
      </c>
      <c r="R8" s="144" t="s">
        <v>219</v>
      </c>
      <c r="S8" s="145" t="s">
        <v>220</v>
      </c>
      <c r="T8" s="458"/>
      <c r="U8" s="458"/>
    </row>
    <row r="9" spans="1:21" s="230" customFormat="1" ht="31.5">
      <c r="A9" s="222" t="s">
        <v>221</v>
      </c>
      <c r="B9" s="222" t="s">
        <v>222</v>
      </c>
      <c r="C9" s="224" t="s">
        <v>223</v>
      </c>
      <c r="D9" s="225">
        <v>150000</v>
      </c>
      <c r="E9" s="226">
        <v>0.5</v>
      </c>
      <c r="F9" s="227">
        <f t="shared" ref="F9" si="0">D9*E9</f>
        <v>75000</v>
      </c>
      <c r="G9" s="228">
        <v>73222</v>
      </c>
      <c r="H9" s="225">
        <v>150000</v>
      </c>
      <c r="I9" s="226">
        <v>0.75</v>
      </c>
      <c r="J9" s="227">
        <f t="shared" ref="J9" si="1">D9*I9</f>
        <v>112500</v>
      </c>
      <c r="K9" s="228">
        <v>112500</v>
      </c>
      <c r="L9" s="225">
        <v>150000</v>
      </c>
      <c r="M9" s="226">
        <v>1</v>
      </c>
      <c r="N9" s="227">
        <f t="shared" ref="N9" si="2">D9*M9</f>
        <v>150000</v>
      </c>
      <c r="O9" s="228">
        <v>152962</v>
      </c>
      <c r="P9" s="225">
        <v>150000</v>
      </c>
      <c r="Q9" s="226">
        <v>1</v>
      </c>
      <c r="R9" s="227">
        <f>D9*Q9</f>
        <v>150000</v>
      </c>
      <c r="S9" s="228">
        <v>140000</v>
      </c>
      <c r="T9" s="229">
        <f>D9*(E9+I9+M9+Q9)</f>
        <v>487500</v>
      </c>
      <c r="U9" s="227">
        <f>G9+K9+O9+S9</f>
        <v>478684</v>
      </c>
    </row>
    <row r="10" spans="1:21" ht="37.5" customHeight="1">
      <c r="A10" s="147" t="s">
        <v>224</v>
      </c>
      <c r="B10" s="2" t="s">
        <v>302</v>
      </c>
      <c r="C10" s="51" t="s">
        <v>303</v>
      </c>
      <c r="D10" s="192">
        <v>135000</v>
      </c>
      <c r="E10" s="47">
        <v>0.25</v>
      </c>
      <c r="F10" s="192">
        <f>D10*E10</f>
        <v>33750</v>
      </c>
      <c r="G10" s="192">
        <v>123456</v>
      </c>
      <c r="H10" s="192">
        <v>147773.66</v>
      </c>
      <c r="I10" s="47">
        <v>1</v>
      </c>
      <c r="J10" s="192">
        <f>H10*I10</f>
        <v>147773.66</v>
      </c>
      <c r="K10" s="192">
        <v>147000</v>
      </c>
      <c r="L10" s="192">
        <v>150000</v>
      </c>
      <c r="M10" s="47">
        <v>1</v>
      </c>
      <c r="N10" s="192">
        <f>L10*M10</f>
        <v>150000</v>
      </c>
      <c r="O10" s="192">
        <v>145000</v>
      </c>
      <c r="P10" s="192">
        <v>169222</v>
      </c>
      <c r="Q10" s="33">
        <v>1</v>
      </c>
      <c r="R10" s="192">
        <f>P10*Q10</f>
        <v>169222</v>
      </c>
      <c r="S10" s="192">
        <v>180000</v>
      </c>
      <c r="T10" s="192">
        <f>F10+J10+N10+R10</f>
        <v>500745.66000000003</v>
      </c>
      <c r="U10" s="192">
        <f>G10+K10+O10+S10</f>
        <v>595456</v>
      </c>
    </row>
    <row r="11" spans="1:21">
      <c r="A11" s="147" t="s">
        <v>225</v>
      </c>
      <c r="B11" s="147"/>
      <c r="C11" s="51"/>
      <c r="D11" s="192">
        <v>0</v>
      </c>
      <c r="E11" s="47">
        <v>0</v>
      </c>
      <c r="F11" s="151">
        <f t="shared" ref="F11:F24" si="3">D11*E11</f>
        <v>0</v>
      </c>
      <c r="G11" s="203">
        <v>0</v>
      </c>
      <c r="H11" s="50">
        <v>0</v>
      </c>
      <c r="I11" s="47">
        <v>0</v>
      </c>
      <c r="J11" s="149">
        <f t="shared" ref="J11:J24" si="4">H11*I11</f>
        <v>0</v>
      </c>
      <c r="K11" s="50">
        <v>0</v>
      </c>
      <c r="L11" s="50">
        <v>0</v>
      </c>
      <c r="M11" s="47">
        <v>0</v>
      </c>
      <c r="N11" s="149">
        <f t="shared" ref="N11:N24" si="5">L11*M11</f>
        <v>0</v>
      </c>
      <c r="O11" s="50">
        <v>0</v>
      </c>
      <c r="P11" s="50">
        <v>0</v>
      </c>
      <c r="Q11" s="47">
        <v>0</v>
      </c>
      <c r="R11" s="192">
        <f t="shared" ref="R11:R24" si="6">P11*Q11</f>
        <v>0</v>
      </c>
      <c r="S11" s="192">
        <v>0</v>
      </c>
      <c r="T11" s="192">
        <f t="shared" ref="T11:U24" si="7">F11+J11+N11+R11</f>
        <v>0</v>
      </c>
      <c r="U11" s="192">
        <f>G11+K11+O11+S11</f>
        <v>0</v>
      </c>
    </row>
    <row r="12" spans="1:21">
      <c r="A12" s="147" t="s">
        <v>226</v>
      </c>
      <c r="B12" s="147"/>
      <c r="C12" s="51"/>
      <c r="D12" s="192">
        <v>0</v>
      </c>
      <c r="E12" s="47">
        <v>0</v>
      </c>
      <c r="F12" s="151">
        <f t="shared" si="3"/>
        <v>0</v>
      </c>
      <c r="G12" s="203">
        <v>0</v>
      </c>
      <c r="H12" s="50">
        <v>0</v>
      </c>
      <c r="I12" s="47">
        <v>0</v>
      </c>
      <c r="J12" s="149">
        <f t="shared" si="4"/>
        <v>0</v>
      </c>
      <c r="K12" s="50">
        <v>0</v>
      </c>
      <c r="L12" s="50">
        <v>0</v>
      </c>
      <c r="M12" s="47">
        <v>0</v>
      </c>
      <c r="N12" s="149">
        <f t="shared" si="5"/>
        <v>0</v>
      </c>
      <c r="O12" s="50">
        <v>0</v>
      </c>
      <c r="P12" s="50">
        <v>0</v>
      </c>
      <c r="Q12" s="47">
        <v>0</v>
      </c>
      <c r="R12" s="192">
        <f t="shared" si="6"/>
        <v>0</v>
      </c>
      <c r="S12" s="192">
        <v>0</v>
      </c>
      <c r="T12" s="192">
        <f t="shared" si="7"/>
        <v>0</v>
      </c>
      <c r="U12" s="192">
        <f>G12+K12+O12+S12</f>
        <v>0</v>
      </c>
    </row>
    <row r="13" spans="1:21">
      <c r="A13" s="147" t="s">
        <v>304</v>
      </c>
      <c r="B13" s="147"/>
      <c r="C13" s="32"/>
      <c r="D13" s="192">
        <v>0</v>
      </c>
      <c r="E13" s="47">
        <v>0</v>
      </c>
      <c r="F13" s="151">
        <f t="shared" si="3"/>
        <v>0</v>
      </c>
      <c r="G13" s="203">
        <v>0</v>
      </c>
      <c r="H13" s="50">
        <v>0</v>
      </c>
      <c r="I13" s="47">
        <v>0</v>
      </c>
      <c r="J13" s="149">
        <f t="shared" si="4"/>
        <v>0</v>
      </c>
      <c r="K13" s="50">
        <v>0</v>
      </c>
      <c r="L13" s="50">
        <v>0</v>
      </c>
      <c r="M13" s="47">
        <v>0</v>
      </c>
      <c r="N13" s="149">
        <f t="shared" si="5"/>
        <v>0</v>
      </c>
      <c r="O13" s="50">
        <v>0</v>
      </c>
      <c r="P13" s="50">
        <v>0</v>
      </c>
      <c r="Q13" s="47">
        <v>0</v>
      </c>
      <c r="R13" s="192">
        <f>P13*Q13</f>
        <v>0</v>
      </c>
      <c r="S13" s="192">
        <v>0</v>
      </c>
      <c r="T13" s="192">
        <f t="shared" si="7"/>
        <v>0</v>
      </c>
      <c r="U13" s="192">
        <f>G13+K13+O13+S13</f>
        <v>0</v>
      </c>
    </row>
    <row r="14" spans="1:21">
      <c r="A14" s="147" t="s">
        <v>227</v>
      </c>
      <c r="B14" s="147"/>
      <c r="C14" s="32"/>
      <c r="D14" s="192">
        <v>0</v>
      </c>
      <c r="E14" s="47">
        <v>0</v>
      </c>
      <c r="F14" s="151">
        <f t="shared" si="3"/>
        <v>0</v>
      </c>
      <c r="G14" s="203">
        <v>0</v>
      </c>
      <c r="H14" s="50">
        <v>0</v>
      </c>
      <c r="I14" s="47">
        <v>0</v>
      </c>
      <c r="J14" s="149">
        <f t="shared" si="4"/>
        <v>0</v>
      </c>
      <c r="K14" s="50">
        <v>0</v>
      </c>
      <c r="L14" s="50">
        <v>0</v>
      </c>
      <c r="M14" s="47">
        <v>0</v>
      </c>
      <c r="N14" s="149">
        <f t="shared" si="5"/>
        <v>0</v>
      </c>
      <c r="O14" s="50">
        <v>0</v>
      </c>
      <c r="P14" s="50">
        <v>0</v>
      </c>
      <c r="Q14" s="47">
        <v>0</v>
      </c>
      <c r="R14" s="192">
        <f t="shared" si="6"/>
        <v>0</v>
      </c>
      <c r="S14" s="192">
        <v>0</v>
      </c>
      <c r="T14" s="192">
        <f t="shared" si="7"/>
        <v>0</v>
      </c>
      <c r="U14" s="192">
        <f t="shared" si="7"/>
        <v>0</v>
      </c>
    </row>
    <row r="15" spans="1:21">
      <c r="A15" s="147" t="s">
        <v>228</v>
      </c>
      <c r="B15" s="147"/>
      <c r="C15" s="32"/>
      <c r="D15" s="192">
        <v>0</v>
      </c>
      <c r="E15" s="47">
        <v>0</v>
      </c>
      <c r="F15" s="151">
        <f t="shared" si="3"/>
        <v>0</v>
      </c>
      <c r="G15" s="203">
        <v>0</v>
      </c>
      <c r="H15" s="50">
        <v>0</v>
      </c>
      <c r="I15" s="47">
        <v>0</v>
      </c>
      <c r="J15" s="149">
        <f t="shared" si="4"/>
        <v>0</v>
      </c>
      <c r="K15" s="50">
        <v>0</v>
      </c>
      <c r="L15" s="50">
        <v>0</v>
      </c>
      <c r="M15" s="47">
        <v>0</v>
      </c>
      <c r="N15" s="149">
        <f t="shared" si="5"/>
        <v>0</v>
      </c>
      <c r="O15" s="50">
        <v>0</v>
      </c>
      <c r="P15" s="50">
        <v>0</v>
      </c>
      <c r="Q15" s="47">
        <v>0</v>
      </c>
      <c r="R15" s="192">
        <f t="shared" si="6"/>
        <v>0</v>
      </c>
      <c r="S15" s="192">
        <v>0</v>
      </c>
      <c r="T15" s="192">
        <f t="shared" si="7"/>
        <v>0</v>
      </c>
      <c r="U15" s="192">
        <f t="shared" si="7"/>
        <v>0</v>
      </c>
    </row>
    <row r="16" spans="1:21">
      <c r="A16" s="147" t="s">
        <v>229</v>
      </c>
      <c r="B16" s="147"/>
      <c r="C16" s="32"/>
      <c r="D16" s="192">
        <v>0</v>
      </c>
      <c r="E16" s="47">
        <v>0</v>
      </c>
      <c r="F16" s="151">
        <f t="shared" si="3"/>
        <v>0</v>
      </c>
      <c r="G16" s="203">
        <v>0</v>
      </c>
      <c r="H16" s="50">
        <v>0</v>
      </c>
      <c r="I16" s="47">
        <v>0</v>
      </c>
      <c r="J16" s="149">
        <f t="shared" si="4"/>
        <v>0</v>
      </c>
      <c r="K16" s="50">
        <v>0</v>
      </c>
      <c r="L16" s="50">
        <v>0</v>
      </c>
      <c r="M16" s="47">
        <v>0</v>
      </c>
      <c r="N16" s="149">
        <f t="shared" si="5"/>
        <v>0</v>
      </c>
      <c r="O16" s="50">
        <v>0</v>
      </c>
      <c r="P16" s="50">
        <v>0</v>
      </c>
      <c r="Q16" s="47">
        <v>0</v>
      </c>
      <c r="R16" s="192">
        <f t="shared" si="6"/>
        <v>0</v>
      </c>
      <c r="S16" s="192">
        <v>0</v>
      </c>
      <c r="T16" s="192">
        <f t="shared" si="7"/>
        <v>0</v>
      </c>
      <c r="U16" s="192">
        <f t="shared" si="7"/>
        <v>0</v>
      </c>
    </row>
    <row r="17" spans="1:21">
      <c r="A17" s="147" t="s">
        <v>230</v>
      </c>
      <c r="B17" s="147"/>
      <c r="C17" s="32"/>
      <c r="D17" s="192">
        <v>0</v>
      </c>
      <c r="E17" s="47">
        <v>0</v>
      </c>
      <c r="F17" s="151">
        <f t="shared" si="3"/>
        <v>0</v>
      </c>
      <c r="G17" s="203">
        <v>0</v>
      </c>
      <c r="H17" s="50">
        <v>0</v>
      </c>
      <c r="I17" s="47">
        <v>0</v>
      </c>
      <c r="J17" s="149">
        <f t="shared" si="4"/>
        <v>0</v>
      </c>
      <c r="K17" s="50">
        <v>0</v>
      </c>
      <c r="L17" s="50">
        <v>0</v>
      </c>
      <c r="M17" s="47">
        <v>0</v>
      </c>
      <c r="N17" s="149">
        <f t="shared" si="5"/>
        <v>0</v>
      </c>
      <c r="O17" s="50">
        <v>0</v>
      </c>
      <c r="P17" s="50">
        <v>0</v>
      </c>
      <c r="Q17" s="47">
        <v>0</v>
      </c>
      <c r="R17" s="192">
        <f t="shared" si="6"/>
        <v>0</v>
      </c>
      <c r="S17" s="192">
        <v>0</v>
      </c>
      <c r="T17" s="192">
        <f t="shared" si="7"/>
        <v>0</v>
      </c>
      <c r="U17" s="192">
        <f t="shared" si="7"/>
        <v>0</v>
      </c>
    </row>
    <row r="18" spans="1:21">
      <c r="A18" s="147" t="s">
        <v>231</v>
      </c>
      <c r="B18" s="147"/>
      <c r="C18" s="32"/>
      <c r="D18" s="192">
        <v>0</v>
      </c>
      <c r="E18" s="47">
        <v>0</v>
      </c>
      <c r="F18" s="151">
        <f t="shared" si="3"/>
        <v>0</v>
      </c>
      <c r="G18" s="203">
        <v>0</v>
      </c>
      <c r="H18" s="50">
        <v>0</v>
      </c>
      <c r="I18" s="47">
        <v>0</v>
      </c>
      <c r="J18" s="149">
        <f>H18*I18</f>
        <v>0</v>
      </c>
      <c r="K18" s="50">
        <v>0</v>
      </c>
      <c r="L18" s="50">
        <v>0</v>
      </c>
      <c r="M18" s="47">
        <v>0</v>
      </c>
      <c r="N18" s="149">
        <f t="shared" si="5"/>
        <v>0</v>
      </c>
      <c r="O18" s="50">
        <v>0</v>
      </c>
      <c r="P18" s="50">
        <v>0</v>
      </c>
      <c r="Q18" s="47">
        <v>0</v>
      </c>
      <c r="R18" s="192">
        <f t="shared" si="6"/>
        <v>0</v>
      </c>
      <c r="S18" s="192">
        <v>0</v>
      </c>
      <c r="T18" s="192">
        <f t="shared" si="7"/>
        <v>0</v>
      </c>
      <c r="U18" s="192">
        <f t="shared" si="7"/>
        <v>0</v>
      </c>
    </row>
    <row r="19" spans="1:21">
      <c r="A19" s="147" t="s">
        <v>305</v>
      </c>
      <c r="B19" s="147"/>
      <c r="C19" s="32"/>
      <c r="D19" s="192">
        <v>0</v>
      </c>
      <c r="E19" s="47">
        <v>0</v>
      </c>
      <c r="F19" s="151">
        <f t="shared" si="3"/>
        <v>0</v>
      </c>
      <c r="G19" s="203">
        <v>0</v>
      </c>
      <c r="H19" s="50">
        <v>0</v>
      </c>
      <c r="I19" s="47">
        <v>0</v>
      </c>
      <c r="J19" s="149">
        <f t="shared" si="4"/>
        <v>0</v>
      </c>
      <c r="K19" s="50">
        <v>0</v>
      </c>
      <c r="L19" s="50">
        <v>0</v>
      </c>
      <c r="M19" s="47">
        <v>0</v>
      </c>
      <c r="N19" s="149">
        <f t="shared" si="5"/>
        <v>0</v>
      </c>
      <c r="O19" s="50">
        <v>0</v>
      </c>
      <c r="P19" s="50">
        <v>0</v>
      </c>
      <c r="Q19" s="47">
        <v>0</v>
      </c>
      <c r="R19" s="192">
        <f>P19*Q19</f>
        <v>0</v>
      </c>
      <c r="S19" s="192">
        <v>0</v>
      </c>
      <c r="T19" s="192">
        <f t="shared" si="7"/>
        <v>0</v>
      </c>
      <c r="U19" s="192">
        <f t="shared" si="7"/>
        <v>0</v>
      </c>
    </row>
    <row r="20" spans="1:21">
      <c r="A20" s="147" t="s">
        <v>306</v>
      </c>
      <c r="B20" s="147"/>
      <c r="C20" s="32"/>
      <c r="D20" s="192">
        <v>0</v>
      </c>
      <c r="E20" s="47">
        <v>0</v>
      </c>
      <c r="F20" s="151">
        <f t="shared" si="3"/>
        <v>0</v>
      </c>
      <c r="G20" s="203">
        <v>0</v>
      </c>
      <c r="H20" s="50">
        <v>0</v>
      </c>
      <c r="I20" s="47">
        <v>0</v>
      </c>
      <c r="J20" s="149">
        <f t="shared" si="4"/>
        <v>0</v>
      </c>
      <c r="K20" s="50">
        <v>0</v>
      </c>
      <c r="L20" s="50">
        <v>0</v>
      </c>
      <c r="M20" s="47">
        <v>0</v>
      </c>
      <c r="N20" s="149">
        <f t="shared" si="5"/>
        <v>0</v>
      </c>
      <c r="O20" s="50">
        <v>0</v>
      </c>
      <c r="P20" s="50">
        <v>0</v>
      </c>
      <c r="Q20" s="47">
        <v>0</v>
      </c>
      <c r="R20" s="192">
        <f t="shared" si="6"/>
        <v>0</v>
      </c>
      <c r="S20" s="192">
        <v>0</v>
      </c>
      <c r="T20" s="192">
        <f t="shared" si="7"/>
        <v>0</v>
      </c>
      <c r="U20" s="192">
        <f t="shared" si="7"/>
        <v>0</v>
      </c>
    </row>
    <row r="21" spans="1:21">
      <c r="A21" s="150" t="s">
        <v>307</v>
      </c>
      <c r="B21" s="35"/>
      <c r="C21" s="32"/>
      <c r="D21" s="192">
        <v>0</v>
      </c>
      <c r="E21" s="47">
        <v>0</v>
      </c>
      <c r="F21" s="151">
        <f t="shared" si="3"/>
        <v>0</v>
      </c>
      <c r="G21" s="203">
        <v>0</v>
      </c>
      <c r="H21" s="50">
        <v>0</v>
      </c>
      <c r="I21" s="47">
        <v>0</v>
      </c>
      <c r="J21" s="149">
        <f t="shared" si="4"/>
        <v>0</v>
      </c>
      <c r="K21" s="50">
        <v>0</v>
      </c>
      <c r="L21" s="50">
        <v>0</v>
      </c>
      <c r="M21" s="47">
        <v>0</v>
      </c>
      <c r="N21" s="149">
        <f t="shared" si="5"/>
        <v>0</v>
      </c>
      <c r="O21" s="50">
        <v>0</v>
      </c>
      <c r="P21" s="50">
        <v>0</v>
      </c>
      <c r="Q21" s="47">
        <v>0</v>
      </c>
      <c r="R21" s="192">
        <f t="shared" si="6"/>
        <v>0</v>
      </c>
      <c r="S21" s="192">
        <v>0</v>
      </c>
      <c r="T21" s="192">
        <f t="shared" si="7"/>
        <v>0</v>
      </c>
      <c r="U21" s="192">
        <f>G21+K21+O21+S21</f>
        <v>0</v>
      </c>
    </row>
    <row r="22" spans="1:21">
      <c r="A22" s="150" t="s">
        <v>232</v>
      </c>
      <c r="B22" s="35"/>
      <c r="C22" s="32"/>
      <c r="D22" s="192">
        <v>0</v>
      </c>
      <c r="E22" s="47">
        <v>0</v>
      </c>
      <c r="F22" s="151">
        <f t="shared" si="3"/>
        <v>0</v>
      </c>
      <c r="G22" s="203">
        <v>0</v>
      </c>
      <c r="H22" s="50">
        <v>0</v>
      </c>
      <c r="I22" s="47">
        <v>0</v>
      </c>
      <c r="J22" s="149">
        <f t="shared" si="4"/>
        <v>0</v>
      </c>
      <c r="K22" s="50">
        <v>0</v>
      </c>
      <c r="L22" s="50">
        <v>0</v>
      </c>
      <c r="M22" s="47">
        <v>0</v>
      </c>
      <c r="N22" s="149">
        <f t="shared" si="5"/>
        <v>0</v>
      </c>
      <c r="O22" s="50">
        <v>0</v>
      </c>
      <c r="P22" s="50">
        <v>0</v>
      </c>
      <c r="Q22" s="47">
        <v>0</v>
      </c>
      <c r="R22" s="192">
        <f t="shared" si="6"/>
        <v>0</v>
      </c>
      <c r="S22" s="192">
        <v>0</v>
      </c>
      <c r="T22" s="192">
        <f t="shared" si="7"/>
        <v>0</v>
      </c>
      <c r="U22" s="192">
        <f t="shared" si="7"/>
        <v>0</v>
      </c>
    </row>
    <row r="23" spans="1:21">
      <c r="A23" s="150" t="s">
        <v>308</v>
      </c>
      <c r="B23" s="35"/>
      <c r="C23" s="32"/>
      <c r="D23" s="192">
        <v>0</v>
      </c>
      <c r="E23" s="47">
        <v>0</v>
      </c>
      <c r="F23" s="151">
        <f t="shared" si="3"/>
        <v>0</v>
      </c>
      <c r="G23" s="203">
        <v>0</v>
      </c>
      <c r="H23" s="50">
        <v>0</v>
      </c>
      <c r="I23" s="47">
        <v>0</v>
      </c>
      <c r="J23" s="149">
        <f t="shared" si="4"/>
        <v>0</v>
      </c>
      <c r="K23" s="50">
        <v>0</v>
      </c>
      <c r="L23" s="50">
        <v>0</v>
      </c>
      <c r="M23" s="47">
        <v>0</v>
      </c>
      <c r="N23" s="149">
        <f t="shared" si="5"/>
        <v>0</v>
      </c>
      <c r="O23" s="50">
        <v>0</v>
      </c>
      <c r="P23" s="50">
        <v>0</v>
      </c>
      <c r="Q23" s="47">
        <v>0</v>
      </c>
      <c r="R23" s="192">
        <f t="shared" si="6"/>
        <v>0</v>
      </c>
      <c r="S23" s="192">
        <v>0</v>
      </c>
      <c r="T23" s="192">
        <f t="shared" si="7"/>
        <v>0</v>
      </c>
      <c r="U23" s="192">
        <f t="shared" si="7"/>
        <v>0</v>
      </c>
    </row>
    <row r="24" spans="1:21">
      <c r="A24" s="150" t="s">
        <v>309</v>
      </c>
      <c r="B24" s="35"/>
      <c r="C24" s="32"/>
      <c r="D24" s="192">
        <v>0</v>
      </c>
      <c r="E24" s="47">
        <v>0</v>
      </c>
      <c r="F24" s="151">
        <f t="shared" si="3"/>
        <v>0</v>
      </c>
      <c r="G24" s="203">
        <v>0</v>
      </c>
      <c r="H24" s="50">
        <v>0</v>
      </c>
      <c r="I24" s="47">
        <v>0</v>
      </c>
      <c r="J24" s="149">
        <f t="shared" si="4"/>
        <v>0</v>
      </c>
      <c r="K24" s="50">
        <v>0</v>
      </c>
      <c r="L24" s="50">
        <v>0</v>
      </c>
      <c r="M24" s="47">
        <v>0</v>
      </c>
      <c r="N24" s="149">
        <f t="shared" si="5"/>
        <v>0</v>
      </c>
      <c r="O24" s="50">
        <v>0</v>
      </c>
      <c r="P24" s="50">
        <v>0</v>
      </c>
      <c r="Q24" s="47">
        <v>0</v>
      </c>
      <c r="R24" s="192">
        <f t="shared" si="6"/>
        <v>0</v>
      </c>
      <c r="S24" s="192">
        <v>0</v>
      </c>
      <c r="T24" s="192">
        <f t="shared" si="7"/>
        <v>0</v>
      </c>
      <c r="U24" s="192">
        <f>G24+K24+O24+S24</f>
        <v>0</v>
      </c>
    </row>
    <row r="25" spans="1:21" ht="31.5">
      <c r="A25" s="152"/>
      <c r="B25" s="153"/>
      <c r="C25" s="154"/>
      <c r="D25" s="155"/>
      <c r="E25" s="39" t="s">
        <v>207</v>
      </c>
      <c r="F25" s="156">
        <f>SUM(F10:F24)</f>
        <v>33750</v>
      </c>
      <c r="G25" s="156">
        <f>SUM(G10:G24)</f>
        <v>123456</v>
      </c>
      <c r="H25" s="156"/>
      <c r="I25" s="40" t="s">
        <v>211</v>
      </c>
      <c r="J25" s="156">
        <f>SUM(J10:J24)</f>
        <v>147773.66</v>
      </c>
      <c r="K25" s="156">
        <f>SUM(K10:K24)</f>
        <v>147000</v>
      </c>
      <c r="L25" s="40" t="s">
        <v>215</v>
      </c>
      <c r="M25" s="40"/>
      <c r="N25" s="156">
        <f>SUM(N10:N24)</f>
        <v>150000</v>
      </c>
      <c r="O25" s="156">
        <f>SUM(O10:O24)</f>
        <v>145000</v>
      </c>
      <c r="P25" s="39" t="s">
        <v>219</v>
      </c>
      <c r="Q25" s="39"/>
      <c r="R25" s="156">
        <f>SUM(R10:R24)</f>
        <v>169222</v>
      </c>
      <c r="S25" s="156">
        <f>SUM(S10:S24)</f>
        <v>180000</v>
      </c>
      <c r="T25" s="157">
        <f t="shared" ref="T25" si="8">F25+J25+N25+R25</f>
        <v>500745.66000000003</v>
      </c>
      <c r="U25" s="31">
        <f>G25+K25+O25+S25</f>
        <v>595456</v>
      </c>
    </row>
    <row r="26" spans="1:21">
      <c r="A26" s="158"/>
      <c r="B26" s="343"/>
      <c r="C26" s="343"/>
      <c r="D26" s="159"/>
      <c r="E26" s="343"/>
      <c r="F26" s="159"/>
      <c r="G26" s="159"/>
      <c r="H26" s="343"/>
      <c r="I26" s="159"/>
      <c r="J26" s="159"/>
      <c r="K26" s="343"/>
      <c r="L26" s="464" t="s">
        <v>233</v>
      </c>
      <c r="M26" s="464"/>
      <c r="N26" s="464"/>
      <c r="O26" s="464"/>
      <c r="P26" s="464"/>
      <c r="Q26" s="464"/>
      <c r="R26" s="464"/>
      <c r="S26" s="465"/>
      <c r="T26" s="160">
        <f>SUM(T10:T24)</f>
        <v>500745.66000000003</v>
      </c>
      <c r="U26" s="160">
        <f>SUM(U10:U24)</f>
        <v>595456</v>
      </c>
    </row>
    <row r="27" spans="1:21">
      <c r="A27" s="161"/>
      <c r="B27" s="161"/>
      <c r="C27" s="161"/>
      <c r="D27" s="162"/>
      <c r="E27" s="161"/>
      <c r="F27" s="162"/>
      <c r="G27" s="162"/>
      <c r="H27" s="163"/>
      <c r="I27" s="162"/>
      <c r="J27" s="162"/>
      <c r="K27" s="163"/>
      <c r="L27" s="162"/>
      <c r="M27" s="162"/>
      <c r="N27" s="161"/>
      <c r="O27" s="162"/>
      <c r="P27" s="162"/>
      <c r="Q27" s="164"/>
    </row>
    <row r="28" spans="1:21" ht="18">
      <c r="A28" s="165" t="s">
        <v>234</v>
      </c>
      <c r="B28" s="165"/>
      <c r="C28" s="165"/>
      <c r="D28" s="166"/>
      <c r="E28" s="165"/>
      <c r="F28" s="166"/>
      <c r="G28" s="167"/>
      <c r="H28" s="165"/>
      <c r="I28" s="166"/>
      <c r="J28" s="166"/>
      <c r="K28" s="165"/>
      <c r="L28" s="166"/>
      <c r="M28" s="166"/>
      <c r="N28" s="165"/>
      <c r="O28" s="166"/>
      <c r="P28" s="166"/>
      <c r="Q28" s="166"/>
      <c r="R28" s="141"/>
    </row>
    <row r="29" spans="1:21">
      <c r="A29" s="144" t="s">
        <v>235</v>
      </c>
      <c r="B29" s="144"/>
      <c r="C29" s="144"/>
      <c r="D29" s="168"/>
      <c r="E29" s="169"/>
      <c r="F29" s="170"/>
      <c r="G29" s="170"/>
      <c r="H29" s="144"/>
      <c r="I29" s="168"/>
      <c r="J29" s="168"/>
      <c r="K29" s="144"/>
      <c r="L29" s="168"/>
      <c r="M29" s="168"/>
      <c r="N29" s="144"/>
      <c r="O29" s="145"/>
      <c r="P29" s="171"/>
      <c r="Q29" s="457" t="s">
        <v>201</v>
      </c>
      <c r="R29" s="461" t="s">
        <v>202</v>
      </c>
    </row>
    <row r="30" spans="1:21" ht="31.5">
      <c r="A30" s="142" t="s">
        <v>236</v>
      </c>
      <c r="B30" s="142"/>
      <c r="C30" s="172" t="s">
        <v>178</v>
      </c>
      <c r="D30" s="173" t="s">
        <v>237</v>
      </c>
      <c r="E30" s="174" t="s">
        <v>238</v>
      </c>
      <c r="F30" s="175" t="s">
        <v>207</v>
      </c>
      <c r="G30" s="145" t="s">
        <v>208</v>
      </c>
      <c r="H30" s="176" t="s">
        <v>239</v>
      </c>
      <c r="I30" s="145" t="s">
        <v>211</v>
      </c>
      <c r="J30" s="145" t="s">
        <v>212</v>
      </c>
      <c r="K30" s="177" t="s">
        <v>214</v>
      </c>
      <c r="L30" s="145" t="s">
        <v>215</v>
      </c>
      <c r="M30" s="145" t="s">
        <v>216</v>
      </c>
      <c r="N30" s="174" t="s">
        <v>240</v>
      </c>
      <c r="O30" s="145" t="s">
        <v>219</v>
      </c>
      <c r="P30" s="145" t="s">
        <v>220</v>
      </c>
      <c r="Q30" s="458"/>
      <c r="R30" s="461"/>
    </row>
    <row r="31" spans="1:21" s="230" customFormat="1" ht="47.25">
      <c r="A31" s="223" t="s">
        <v>221</v>
      </c>
      <c r="B31" s="223" t="s">
        <v>241</v>
      </c>
      <c r="C31" s="231" t="s">
        <v>242</v>
      </c>
      <c r="D31" s="232">
        <v>500000</v>
      </c>
      <c r="E31" s="226">
        <v>1</v>
      </c>
      <c r="F31" s="227">
        <f t="shared" ref="F31" si="9">D31*E31</f>
        <v>500000</v>
      </c>
      <c r="G31" s="233">
        <v>0</v>
      </c>
      <c r="H31" s="234">
        <v>0.5</v>
      </c>
      <c r="I31" s="227">
        <f t="shared" ref="I31" si="10">D31*H31</f>
        <v>250000</v>
      </c>
      <c r="J31" s="228">
        <v>125000</v>
      </c>
      <c r="K31" s="226">
        <v>0.5</v>
      </c>
      <c r="L31" s="227">
        <f>D31*K31</f>
        <v>250000</v>
      </c>
      <c r="M31" s="228">
        <v>250000</v>
      </c>
      <c r="N31" s="226">
        <v>0.5</v>
      </c>
      <c r="O31" s="227">
        <f t="shared" ref="O31:O36" si="11">D31*N31</f>
        <v>250000</v>
      </c>
      <c r="P31" s="228">
        <v>246000</v>
      </c>
      <c r="Q31" s="235">
        <f>D31*(E31+H31+K31+N31)</f>
        <v>1250000</v>
      </c>
      <c r="R31" s="235">
        <f>G31+J31+M31+P31</f>
        <v>621000</v>
      </c>
    </row>
    <row r="32" spans="1:21" ht="77.25" customHeight="1">
      <c r="A32" s="147" t="s">
        <v>243</v>
      </c>
      <c r="B32" s="113" t="s">
        <v>241</v>
      </c>
      <c r="C32" s="112" t="s">
        <v>310</v>
      </c>
      <c r="D32" s="114">
        <v>60000</v>
      </c>
      <c r="E32" s="44">
        <v>0.86899999999999999</v>
      </c>
      <c r="F32" s="148">
        <f>D32*E32</f>
        <v>52140</v>
      </c>
      <c r="G32" s="206">
        <v>0</v>
      </c>
      <c r="H32" s="45">
        <v>0.85799999999999998</v>
      </c>
      <c r="I32" s="178">
        <f>D32*H32</f>
        <v>51480</v>
      </c>
      <c r="J32" s="179">
        <v>297717</v>
      </c>
      <c r="K32" s="44">
        <v>0.46</v>
      </c>
      <c r="L32" s="178">
        <f>D32*K32</f>
        <v>27600</v>
      </c>
      <c r="M32" s="179">
        <v>0</v>
      </c>
      <c r="N32" s="44">
        <v>0</v>
      </c>
      <c r="O32" s="34">
        <f t="shared" si="11"/>
        <v>0</v>
      </c>
      <c r="P32" s="179">
        <v>0</v>
      </c>
      <c r="Q32" s="149">
        <f t="shared" ref="Q32:R41" si="12">F32+I32+L32+O32</f>
        <v>131220</v>
      </c>
      <c r="R32" s="34">
        <f t="shared" si="12"/>
        <v>297717</v>
      </c>
    </row>
    <row r="33" spans="1:21" ht="77.25" customHeight="1">
      <c r="A33" s="147" t="s">
        <v>63</v>
      </c>
      <c r="B33" s="113" t="s">
        <v>241</v>
      </c>
      <c r="C33" s="112" t="s">
        <v>311</v>
      </c>
      <c r="D33" s="114">
        <v>100000</v>
      </c>
      <c r="E33" s="44">
        <v>0.60499999999999998</v>
      </c>
      <c r="F33" s="148">
        <f t="shared" ref="F33:F39" si="13">D33*E33</f>
        <v>60500</v>
      </c>
      <c r="G33" s="206">
        <v>11475</v>
      </c>
      <c r="H33" s="45">
        <v>0.85799999999999998</v>
      </c>
      <c r="I33" s="178">
        <f t="shared" ref="I33:I36" si="14">D33*H33</f>
        <v>85800</v>
      </c>
      <c r="J33" s="179">
        <v>94133.28</v>
      </c>
      <c r="K33" s="44">
        <v>0.35</v>
      </c>
      <c r="L33" s="178">
        <f>D33*K33</f>
        <v>35000</v>
      </c>
      <c r="M33" s="179">
        <v>0</v>
      </c>
      <c r="N33" s="44">
        <v>0</v>
      </c>
      <c r="O33" s="34">
        <f t="shared" si="11"/>
        <v>0</v>
      </c>
      <c r="P33" s="179">
        <v>0</v>
      </c>
      <c r="Q33" s="149">
        <f t="shared" si="12"/>
        <v>181300</v>
      </c>
      <c r="R33" s="34">
        <f t="shared" si="12"/>
        <v>105608.28</v>
      </c>
    </row>
    <row r="34" spans="1:21" ht="47.25">
      <c r="A34" s="147" t="s">
        <v>68</v>
      </c>
      <c r="B34" s="113" t="s">
        <v>241</v>
      </c>
      <c r="C34" s="112" t="s">
        <v>312</v>
      </c>
      <c r="D34" s="114">
        <v>1577035</v>
      </c>
      <c r="E34" s="44">
        <v>0.51</v>
      </c>
      <c r="F34" s="148">
        <f t="shared" si="13"/>
        <v>804287.85</v>
      </c>
      <c r="G34" s="206">
        <v>0</v>
      </c>
      <c r="H34" s="45">
        <v>0.25</v>
      </c>
      <c r="I34" s="178">
        <f t="shared" si="14"/>
        <v>394258.75</v>
      </c>
      <c r="J34" s="179"/>
      <c r="K34" s="44">
        <v>0.15</v>
      </c>
      <c r="L34" s="178">
        <f>D34*K34</f>
        <v>236555.25</v>
      </c>
      <c r="M34" s="179">
        <v>0</v>
      </c>
      <c r="N34" s="44">
        <v>0.1</v>
      </c>
      <c r="O34" s="34">
        <f t="shared" si="11"/>
        <v>157703.5</v>
      </c>
      <c r="P34" s="179">
        <v>0</v>
      </c>
      <c r="Q34" s="149">
        <f t="shared" si="12"/>
        <v>1592805.35</v>
      </c>
      <c r="R34" s="34">
        <f t="shared" si="12"/>
        <v>0</v>
      </c>
    </row>
    <row r="35" spans="1:21">
      <c r="A35" s="147" t="s">
        <v>244</v>
      </c>
      <c r="B35" s="2"/>
      <c r="C35" s="32"/>
      <c r="D35" s="50">
        <v>0</v>
      </c>
      <c r="E35" s="44">
        <v>0</v>
      </c>
      <c r="F35" s="151">
        <f t="shared" ref="F35" si="15">D35*E35</f>
        <v>0</v>
      </c>
      <c r="G35" s="34">
        <f t="shared" ref="G35" si="16">B35*F35</f>
        <v>0</v>
      </c>
      <c r="H35" s="47">
        <v>0</v>
      </c>
      <c r="I35" s="34">
        <f t="shared" si="14"/>
        <v>0</v>
      </c>
      <c r="J35" s="180">
        <v>0</v>
      </c>
      <c r="K35" s="47">
        <v>0</v>
      </c>
      <c r="L35" s="34">
        <f t="shared" ref="L35" si="17">D35*K35</f>
        <v>0</v>
      </c>
      <c r="M35" s="179">
        <v>0</v>
      </c>
      <c r="N35" s="47">
        <v>0</v>
      </c>
      <c r="O35" s="34">
        <f t="shared" si="11"/>
        <v>0</v>
      </c>
      <c r="P35" s="179">
        <v>0</v>
      </c>
      <c r="Q35" s="149">
        <f t="shared" ref="Q35" si="18">F35+I35+L35+O35</f>
        <v>0</v>
      </c>
      <c r="R35" s="34">
        <f t="shared" ref="R35" si="19">G35+J35+M35+P35</f>
        <v>0</v>
      </c>
    </row>
    <row r="36" spans="1:21">
      <c r="A36" s="147" t="s">
        <v>245</v>
      </c>
      <c r="B36" s="2"/>
      <c r="C36" s="32"/>
      <c r="D36" s="50">
        <v>0</v>
      </c>
      <c r="E36" s="44">
        <v>0</v>
      </c>
      <c r="F36" s="151">
        <f t="shared" ref="F36" si="20">D36*E36</f>
        <v>0</v>
      </c>
      <c r="G36" s="34">
        <f t="shared" ref="G36" si="21">B36*F36</f>
        <v>0</v>
      </c>
      <c r="H36" s="47">
        <v>0</v>
      </c>
      <c r="I36" s="34">
        <f t="shared" si="14"/>
        <v>0</v>
      </c>
      <c r="J36" s="180">
        <v>0</v>
      </c>
      <c r="K36" s="47">
        <v>0</v>
      </c>
      <c r="L36" s="34">
        <f t="shared" ref="L36" si="22">D36*K36</f>
        <v>0</v>
      </c>
      <c r="M36" s="179">
        <v>0</v>
      </c>
      <c r="N36" s="47">
        <v>0</v>
      </c>
      <c r="O36" s="34">
        <f t="shared" si="11"/>
        <v>0</v>
      </c>
      <c r="P36" s="179">
        <v>0</v>
      </c>
      <c r="Q36" s="149">
        <f t="shared" ref="Q36" si="23">F36+I36+L36+O36</f>
        <v>0</v>
      </c>
      <c r="R36" s="34">
        <f t="shared" ref="R36" si="24">G36+J36+M36+P36</f>
        <v>0</v>
      </c>
    </row>
    <row r="37" spans="1:21">
      <c r="A37" s="147" t="s">
        <v>246</v>
      </c>
      <c r="B37" s="2"/>
      <c r="C37" s="32"/>
      <c r="D37" s="50">
        <v>0</v>
      </c>
      <c r="E37" s="44">
        <v>0</v>
      </c>
      <c r="F37" s="151">
        <f t="shared" si="13"/>
        <v>0</v>
      </c>
      <c r="G37" s="34">
        <f t="shared" ref="G37:G39" si="25">B37*F37</f>
        <v>0</v>
      </c>
      <c r="H37" s="47">
        <v>0</v>
      </c>
      <c r="I37" s="34">
        <f t="shared" ref="I37:I39" si="26">D37*H37</f>
        <v>0</v>
      </c>
      <c r="J37" s="180">
        <v>0</v>
      </c>
      <c r="K37" s="47">
        <v>0</v>
      </c>
      <c r="L37" s="34">
        <f t="shared" ref="L37:L39" si="27">D37*K37</f>
        <v>0</v>
      </c>
      <c r="M37" s="179">
        <v>0</v>
      </c>
      <c r="N37" s="47">
        <v>0</v>
      </c>
      <c r="O37" s="34">
        <f t="shared" ref="O37:O39" si="28">D37*N37</f>
        <v>0</v>
      </c>
      <c r="P37" s="179">
        <v>0</v>
      </c>
      <c r="Q37" s="149">
        <f t="shared" si="12"/>
        <v>0</v>
      </c>
      <c r="R37" s="34">
        <f t="shared" si="12"/>
        <v>0</v>
      </c>
    </row>
    <row r="38" spans="1:21">
      <c r="A38" s="147" t="s">
        <v>247</v>
      </c>
      <c r="B38" s="35"/>
      <c r="C38" s="32"/>
      <c r="D38" s="50">
        <v>0</v>
      </c>
      <c r="E38" s="44">
        <v>0</v>
      </c>
      <c r="F38" s="151">
        <f t="shared" si="13"/>
        <v>0</v>
      </c>
      <c r="G38" s="34">
        <f t="shared" si="25"/>
        <v>0</v>
      </c>
      <c r="H38" s="47">
        <v>0</v>
      </c>
      <c r="I38" s="34">
        <f t="shared" si="26"/>
        <v>0</v>
      </c>
      <c r="J38" s="180">
        <v>0</v>
      </c>
      <c r="K38" s="47">
        <v>0</v>
      </c>
      <c r="L38" s="34">
        <f t="shared" si="27"/>
        <v>0</v>
      </c>
      <c r="M38" s="179">
        <v>0</v>
      </c>
      <c r="N38" s="47">
        <v>0</v>
      </c>
      <c r="O38" s="34">
        <f t="shared" si="28"/>
        <v>0</v>
      </c>
      <c r="P38" s="179">
        <v>0</v>
      </c>
      <c r="Q38" s="149">
        <f t="shared" si="12"/>
        <v>0</v>
      </c>
      <c r="R38" s="34">
        <f t="shared" si="12"/>
        <v>0</v>
      </c>
    </row>
    <row r="39" spans="1:21">
      <c r="A39" s="147" t="s">
        <v>248</v>
      </c>
      <c r="B39" s="35"/>
      <c r="C39" s="32"/>
      <c r="D39" s="50">
        <v>0</v>
      </c>
      <c r="E39" s="44">
        <v>0</v>
      </c>
      <c r="F39" s="151">
        <f t="shared" si="13"/>
        <v>0</v>
      </c>
      <c r="G39" s="34">
        <f t="shared" si="25"/>
        <v>0</v>
      </c>
      <c r="H39" s="47">
        <v>0</v>
      </c>
      <c r="I39" s="34">
        <f t="shared" si="26"/>
        <v>0</v>
      </c>
      <c r="J39" s="180">
        <v>0</v>
      </c>
      <c r="K39" s="47">
        <v>0</v>
      </c>
      <c r="L39" s="34">
        <f t="shared" si="27"/>
        <v>0</v>
      </c>
      <c r="M39" s="179">
        <v>0</v>
      </c>
      <c r="N39" s="47">
        <v>0</v>
      </c>
      <c r="O39" s="34">
        <f t="shared" si="28"/>
        <v>0</v>
      </c>
      <c r="P39" s="179">
        <v>0</v>
      </c>
      <c r="Q39" s="149">
        <f t="shared" si="12"/>
        <v>0</v>
      </c>
      <c r="R39" s="34">
        <f t="shared" si="12"/>
        <v>0</v>
      </c>
    </row>
    <row r="40" spans="1:21">
      <c r="A40" s="147" t="s">
        <v>249</v>
      </c>
      <c r="B40" s="35"/>
      <c r="C40" s="32"/>
      <c r="D40" s="50">
        <v>0</v>
      </c>
      <c r="E40" s="44">
        <v>0</v>
      </c>
      <c r="F40" s="151">
        <f t="shared" ref="F40" si="29">D40*E40</f>
        <v>0</v>
      </c>
      <c r="G40" s="34">
        <f t="shared" ref="G40" si="30">B40*F40</f>
        <v>0</v>
      </c>
      <c r="H40" s="47">
        <v>0</v>
      </c>
      <c r="I40" s="34">
        <f t="shared" ref="I40" si="31">D40*H40</f>
        <v>0</v>
      </c>
      <c r="J40" s="180">
        <v>0</v>
      </c>
      <c r="K40" s="47">
        <v>0</v>
      </c>
      <c r="L40" s="34">
        <f t="shared" ref="L40" si="32">D40*K40</f>
        <v>0</v>
      </c>
      <c r="M40" s="179">
        <v>0</v>
      </c>
      <c r="N40" s="47">
        <v>0</v>
      </c>
      <c r="O40" s="34">
        <f t="shared" ref="O40" si="33">D40*N40</f>
        <v>0</v>
      </c>
      <c r="P40" s="179">
        <v>0</v>
      </c>
      <c r="Q40" s="149">
        <f t="shared" ref="Q40" si="34">F40+I40+L40+O40</f>
        <v>0</v>
      </c>
      <c r="R40" s="34">
        <f t="shared" ref="R40" si="35">G40+J40+M40+P40</f>
        <v>0</v>
      </c>
    </row>
    <row r="41" spans="1:21" ht="31.5">
      <c r="A41" s="152"/>
      <c r="B41" s="153"/>
      <c r="C41" s="181"/>
      <c r="D41" s="155"/>
      <c r="E41" s="39" t="s">
        <v>207</v>
      </c>
      <c r="F41" s="156">
        <f>SUM(F32:F40)</f>
        <v>916927.85</v>
      </c>
      <c r="G41" s="156">
        <f>SUM(G32:G40)</f>
        <v>11475</v>
      </c>
      <c r="H41" s="40" t="s">
        <v>211</v>
      </c>
      <c r="I41" s="156">
        <f>SUM(I32:I40)</f>
        <v>531538.75</v>
      </c>
      <c r="J41" s="156">
        <f>SUM(J32:J40)</f>
        <v>391850.28</v>
      </c>
      <c r="K41" s="40" t="s">
        <v>215</v>
      </c>
      <c r="L41" s="156">
        <f>SUM(L32:L40)</f>
        <v>299155.25</v>
      </c>
      <c r="M41" s="156">
        <f>SUM(M32:M40)</f>
        <v>0</v>
      </c>
      <c r="N41" s="39" t="s">
        <v>219</v>
      </c>
      <c r="O41" s="156">
        <f>SUM(O32:O40)</f>
        <v>157703.5</v>
      </c>
      <c r="P41" s="156">
        <f>SUM(P32:P40)</f>
        <v>0</v>
      </c>
      <c r="Q41" s="157">
        <f t="shared" si="12"/>
        <v>1905325.35</v>
      </c>
      <c r="R41" s="31">
        <f t="shared" si="12"/>
        <v>403325.28</v>
      </c>
    </row>
    <row r="42" spans="1:21">
      <c r="A42" s="182"/>
      <c r="B42" s="183"/>
      <c r="C42" s="183"/>
      <c r="D42" s="184"/>
      <c r="E42" s="183"/>
      <c r="F42" s="184"/>
      <c r="G42" s="184"/>
      <c r="H42" s="183"/>
      <c r="I42" s="184"/>
      <c r="J42" s="184"/>
      <c r="K42" s="183"/>
      <c r="L42" s="184"/>
      <c r="M42" s="184"/>
      <c r="N42" s="344" t="s">
        <v>265</v>
      </c>
      <c r="O42" s="185"/>
      <c r="P42" s="185"/>
      <c r="Q42" s="31">
        <f>SUM(Q32:Q40)</f>
        <v>1905325.35</v>
      </c>
      <c r="R42" s="160">
        <f>SUM(R32:R40)</f>
        <v>403325.28</v>
      </c>
    </row>
    <row r="43" spans="1:21">
      <c r="A43" s="161"/>
      <c r="B43" s="161"/>
      <c r="C43" s="161"/>
      <c r="D43" s="162"/>
      <c r="E43" s="161"/>
      <c r="F43" s="162"/>
      <c r="G43" s="162"/>
      <c r="H43" s="163"/>
      <c r="I43" s="162"/>
      <c r="J43" s="162"/>
      <c r="K43" s="163"/>
      <c r="L43" s="162"/>
      <c r="M43" s="162"/>
      <c r="N43" s="161"/>
      <c r="O43" s="162"/>
      <c r="P43" s="162"/>
    </row>
    <row r="44" spans="1:21" ht="18">
      <c r="A44" s="136" t="s">
        <v>266</v>
      </c>
      <c r="B44" s="137"/>
      <c r="C44" s="137"/>
      <c r="D44" s="138"/>
      <c r="E44" s="137"/>
      <c r="F44" s="138"/>
      <c r="G44" s="139"/>
      <c r="H44" s="137"/>
      <c r="I44" s="138"/>
      <c r="J44" s="138"/>
      <c r="K44" s="137"/>
      <c r="L44" s="138"/>
      <c r="M44" s="138"/>
      <c r="N44" s="137"/>
      <c r="O44" s="138"/>
      <c r="P44" s="138"/>
      <c r="Q44" s="140"/>
      <c r="R44" s="141"/>
      <c r="S44" s="141"/>
      <c r="T44" s="141"/>
      <c r="U44" s="141"/>
    </row>
    <row r="45" spans="1:21">
      <c r="A45" s="186" t="s">
        <v>267</v>
      </c>
      <c r="B45" s="186"/>
      <c r="C45" s="186"/>
      <c r="D45" s="187"/>
      <c r="E45" s="186"/>
      <c r="F45" s="187"/>
      <c r="G45" s="187"/>
      <c r="H45" s="186"/>
      <c r="I45" s="187"/>
      <c r="J45" s="187"/>
      <c r="K45" s="186"/>
      <c r="L45" s="187"/>
      <c r="M45" s="187"/>
      <c r="N45" s="186"/>
      <c r="O45" s="188"/>
      <c r="P45" s="340"/>
      <c r="Q45" s="340"/>
      <c r="R45" s="340"/>
      <c r="S45" s="340"/>
      <c r="T45" s="450" t="s">
        <v>201</v>
      </c>
      <c r="U45" s="452" t="s">
        <v>202</v>
      </c>
    </row>
    <row r="46" spans="1:21" ht="31.5">
      <c r="A46" s="189" t="s">
        <v>203</v>
      </c>
      <c r="B46" s="189"/>
      <c r="C46" s="189" t="s">
        <v>204</v>
      </c>
      <c r="D46" s="190" t="s">
        <v>313</v>
      </c>
      <c r="E46" s="191" t="s">
        <v>206</v>
      </c>
      <c r="F46" s="190" t="s">
        <v>207</v>
      </c>
      <c r="G46" s="190" t="s">
        <v>208</v>
      </c>
      <c r="H46" s="190" t="s">
        <v>209</v>
      </c>
      <c r="I46" s="190" t="s">
        <v>210</v>
      </c>
      <c r="J46" s="190" t="s">
        <v>211</v>
      </c>
      <c r="K46" s="190" t="s">
        <v>212</v>
      </c>
      <c r="L46" s="190" t="s">
        <v>213</v>
      </c>
      <c r="M46" s="190" t="s">
        <v>214</v>
      </c>
      <c r="N46" s="190" t="s">
        <v>215</v>
      </c>
      <c r="O46" s="190" t="s">
        <v>216</v>
      </c>
      <c r="P46" s="191" t="s">
        <v>217</v>
      </c>
      <c r="Q46" s="191" t="s">
        <v>218</v>
      </c>
      <c r="R46" s="190" t="s">
        <v>219</v>
      </c>
      <c r="S46" s="190" t="s">
        <v>220</v>
      </c>
      <c r="T46" s="451"/>
      <c r="U46" s="453"/>
    </row>
    <row r="47" spans="1:21" s="238" customFormat="1" ht="37.5" customHeight="1">
      <c r="A47" s="223" t="s">
        <v>221</v>
      </c>
      <c r="B47" s="222" t="s">
        <v>269</v>
      </c>
      <c r="C47" s="236" t="s">
        <v>270</v>
      </c>
      <c r="D47" s="225">
        <v>89000</v>
      </c>
      <c r="E47" s="226">
        <v>0.25</v>
      </c>
      <c r="F47" s="227">
        <f t="shared" ref="F47:F51" si="36">D47*E47</f>
        <v>22250</v>
      </c>
      <c r="G47" s="228">
        <v>0</v>
      </c>
      <c r="H47" s="225">
        <v>150000</v>
      </c>
      <c r="I47" s="226">
        <v>0.25</v>
      </c>
      <c r="J47" s="227">
        <f>D47*I47</f>
        <v>22250</v>
      </c>
      <c r="K47" s="228">
        <v>22250</v>
      </c>
      <c r="L47" s="225">
        <v>150000</v>
      </c>
      <c r="M47" s="226">
        <v>0.25</v>
      </c>
      <c r="N47" s="227">
        <f>D47*M47</f>
        <v>22250</v>
      </c>
      <c r="O47" s="228">
        <v>22250</v>
      </c>
      <c r="P47" s="225">
        <v>150000</v>
      </c>
      <c r="Q47" s="226">
        <v>0.25</v>
      </c>
      <c r="R47" s="227">
        <f>D47*Q47</f>
        <v>22250</v>
      </c>
      <c r="S47" s="228">
        <v>24000</v>
      </c>
      <c r="T47" s="237">
        <f>SUM(D47*E47)+(D47*I47)+(D47*M47)+(D47*Q47)</f>
        <v>89000</v>
      </c>
      <c r="U47" s="235">
        <f>G47+K47+O47+S47</f>
        <v>68500</v>
      </c>
    </row>
    <row r="48" spans="1:21" ht="53.25" customHeight="1">
      <c r="A48" s="147" t="s">
        <v>272</v>
      </c>
      <c r="B48" s="147" t="s">
        <v>314</v>
      </c>
      <c r="C48" s="51" t="s">
        <v>315</v>
      </c>
      <c r="D48" s="192">
        <v>33488.449999999997</v>
      </c>
      <c r="E48" s="47">
        <v>0</v>
      </c>
      <c r="F48" s="149">
        <f>D48*E48</f>
        <v>0</v>
      </c>
      <c r="G48" s="50">
        <v>0</v>
      </c>
      <c r="H48" s="192">
        <v>33488.449999999997</v>
      </c>
      <c r="I48" s="47">
        <v>0.2</v>
      </c>
      <c r="J48" s="149">
        <f>H48*I48</f>
        <v>6697.69</v>
      </c>
      <c r="K48" s="50">
        <v>5715.64</v>
      </c>
      <c r="L48" s="192">
        <v>0</v>
      </c>
      <c r="M48" s="47">
        <v>0.2</v>
      </c>
      <c r="N48" s="149">
        <f>L48*M48</f>
        <v>0</v>
      </c>
      <c r="O48" s="50">
        <v>0</v>
      </c>
      <c r="P48" s="192">
        <v>0</v>
      </c>
      <c r="Q48" s="47">
        <v>0.25</v>
      </c>
      <c r="R48" s="149">
        <f>P48*Q48</f>
        <v>0</v>
      </c>
      <c r="S48" s="50">
        <v>0</v>
      </c>
      <c r="T48" s="149">
        <f t="shared" ref="T48:U56" si="37">F48+J48+N48+R48</f>
        <v>6697.69</v>
      </c>
      <c r="U48" s="34">
        <f>G48+K48+O48+S48</f>
        <v>5715.64</v>
      </c>
    </row>
    <row r="49" spans="1:21" ht="46.5" customHeight="1">
      <c r="A49" s="147" t="s">
        <v>273</v>
      </c>
      <c r="B49" s="202" t="s">
        <v>316</v>
      </c>
      <c r="C49" s="51" t="s">
        <v>315</v>
      </c>
      <c r="D49" s="192">
        <v>165437.29</v>
      </c>
      <c r="E49" s="47">
        <v>0</v>
      </c>
      <c r="F49" s="149">
        <f t="shared" si="36"/>
        <v>0</v>
      </c>
      <c r="G49" s="50">
        <v>0</v>
      </c>
      <c r="H49" s="192">
        <v>165437.29</v>
      </c>
      <c r="I49" s="47">
        <v>0.1</v>
      </c>
      <c r="J49" s="149">
        <f t="shared" ref="J49:J55" si="38">H49*I49</f>
        <v>16543.729000000003</v>
      </c>
      <c r="K49" s="50">
        <v>6642.07</v>
      </c>
      <c r="L49" s="192">
        <v>0</v>
      </c>
      <c r="M49" s="47">
        <v>7.0000000000000007E-2</v>
      </c>
      <c r="N49" s="149">
        <f t="shared" ref="N49:N55" si="39">L49*M49</f>
        <v>0</v>
      </c>
      <c r="O49" s="50">
        <v>0</v>
      </c>
      <c r="P49" s="192">
        <v>0</v>
      </c>
      <c r="Q49" s="47">
        <v>0</v>
      </c>
      <c r="R49" s="149">
        <f t="shared" ref="R49:R55" si="40">P49*Q49</f>
        <v>0</v>
      </c>
      <c r="S49" s="50">
        <v>0</v>
      </c>
      <c r="T49" s="149">
        <f t="shared" si="37"/>
        <v>16543.729000000003</v>
      </c>
      <c r="U49" s="34">
        <f t="shared" si="37"/>
        <v>6642.07</v>
      </c>
    </row>
    <row r="50" spans="1:21">
      <c r="A50" s="147" t="s">
        <v>274</v>
      </c>
      <c r="B50" s="147" t="s">
        <v>317</v>
      </c>
      <c r="C50" s="51" t="s">
        <v>318</v>
      </c>
      <c r="D50" s="192">
        <v>2500</v>
      </c>
      <c r="E50" s="47">
        <v>0</v>
      </c>
      <c r="F50" s="149">
        <f t="shared" si="36"/>
        <v>0</v>
      </c>
      <c r="G50" s="50">
        <v>0</v>
      </c>
      <c r="H50" s="192">
        <v>2500</v>
      </c>
      <c r="I50" s="47">
        <v>1</v>
      </c>
      <c r="J50" s="149">
        <f t="shared" si="38"/>
        <v>2500</v>
      </c>
      <c r="K50" s="50">
        <v>0</v>
      </c>
      <c r="L50" s="192">
        <v>0</v>
      </c>
      <c r="M50" s="47"/>
      <c r="N50" s="149">
        <f t="shared" si="39"/>
        <v>0</v>
      </c>
      <c r="O50" s="50">
        <v>0</v>
      </c>
      <c r="P50" s="192">
        <v>0</v>
      </c>
      <c r="Q50" s="47"/>
      <c r="R50" s="149">
        <f t="shared" si="40"/>
        <v>0</v>
      </c>
      <c r="S50" s="50">
        <v>0</v>
      </c>
      <c r="T50" s="149">
        <f t="shared" si="37"/>
        <v>2500</v>
      </c>
      <c r="U50" s="34">
        <f t="shared" si="37"/>
        <v>0</v>
      </c>
    </row>
    <row r="51" spans="1:21">
      <c r="A51" s="147" t="s">
        <v>275</v>
      </c>
      <c r="B51" s="147" t="s">
        <v>319</v>
      </c>
      <c r="C51" s="51" t="s">
        <v>318</v>
      </c>
      <c r="D51" s="192">
        <v>2500</v>
      </c>
      <c r="E51" s="47">
        <v>0</v>
      </c>
      <c r="F51" s="149">
        <f t="shared" si="36"/>
        <v>0</v>
      </c>
      <c r="G51" s="50">
        <v>0</v>
      </c>
      <c r="H51" s="192">
        <v>2500</v>
      </c>
      <c r="I51" s="47">
        <v>1</v>
      </c>
      <c r="J51" s="149">
        <f t="shared" si="38"/>
        <v>2500</v>
      </c>
      <c r="K51" s="50">
        <v>0</v>
      </c>
      <c r="L51" s="192">
        <v>0</v>
      </c>
      <c r="M51" s="47"/>
      <c r="N51" s="149">
        <f t="shared" si="39"/>
        <v>0</v>
      </c>
      <c r="O51" s="50">
        <v>0</v>
      </c>
      <c r="P51" s="192">
        <v>0</v>
      </c>
      <c r="Q51" s="47"/>
      <c r="R51" s="149">
        <f t="shared" si="40"/>
        <v>0</v>
      </c>
      <c r="S51" s="50">
        <v>0</v>
      </c>
      <c r="T51" s="149">
        <f t="shared" si="37"/>
        <v>2500</v>
      </c>
      <c r="U51" s="34">
        <f t="shared" si="37"/>
        <v>0</v>
      </c>
    </row>
    <row r="52" spans="1:21">
      <c r="A52" s="147" t="s">
        <v>276</v>
      </c>
      <c r="B52" s="2"/>
      <c r="C52" s="32"/>
      <c r="D52" s="50">
        <v>0</v>
      </c>
      <c r="E52" s="47">
        <v>0</v>
      </c>
      <c r="F52" s="149">
        <f>D52*E52</f>
        <v>0</v>
      </c>
      <c r="G52" s="50">
        <v>0</v>
      </c>
      <c r="H52" s="50">
        <v>0</v>
      </c>
      <c r="I52" s="47">
        <v>0</v>
      </c>
      <c r="J52" s="149">
        <f t="shared" si="38"/>
        <v>0</v>
      </c>
      <c r="K52" s="50">
        <v>0</v>
      </c>
      <c r="L52" s="192">
        <v>0</v>
      </c>
      <c r="M52" s="47">
        <v>0</v>
      </c>
      <c r="N52" s="149">
        <f t="shared" si="39"/>
        <v>0</v>
      </c>
      <c r="O52" s="50">
        <v>0</v>
      </c>
      <c r="P52" s="192">
        <v>0</v>
      </c>
      <c r="Q52" s="47">
        <v>0</v>
      </c>
      <c r="R52" s="149">
        <f t="shared" si="40"/>
        <v>0</v>
      </c>
      <c r="S52" s="50">
        <v>0</v>
      </c>
      <c r="T52" s="149">
        <f t="shared" si="37"/>
        <v>0</v>
      </c>
      <c r="U52" s="34">
        <f t="shared" si="37"/>
        <v>0</v>
      </c>
    </row>
    <row r="53" spans="1:21">
      <c r="A53" s="147" t="s">
        <v>277</v>
      </c>
      <c r="B53" s="2"/>
      <c r="C53" s="32"/>
      <c r="D53" s="50">
        <v>0</v>
      </c>
      <c r="E53" s="47">
        <v>0</v>
      </c>
      <c r="F53" s="149">
        <f>D53*E53</f>
        <v>0</v>
      </c>
      <c r="G53" s="50">
        <v>0</v>
      </c>
      <c r="H53" s="50">
        <v>0</v>
      </c>
      <c r="I53" s="47">
        <v>0</v>
      </c>
      <c r="J53" s="149">
        <f t="shared" si="38"/>
        <v>0</v>
      </c>
      <c r="K53" s="50">
        <v>0</v>
      </c>
      <c r="L53" s="192">
        <v>0</v>
      </c>
      <c r="M53" s="47">
        <v>0</v>
      </c>
      <c r="N53" s="149">
        <f t="shared" si="39"/>
        <v>0</v>
      </c>
      <c r="O53" s="50">
        <v>0</v>
      </c>
      <c r="P53" s="192">
        <v>0</v>
      </c>
      <c r="Q53" s="47">
        <v>0</v>
      </c>
      <c r="R53" s="149">
        <f t="shared" si="40"/>
        <v>0</v>
      </c>
      <c r="S53" s="50">
        <v>0</v>
      </c>
      <c r="T53" s="149">
        <f t="shared" si="37"/>
        <v>0</v>
      </c>
      <c r="U53" s="34">
        <f t="shared" si="37"/>
        <v>0</v>
      </c>
    </row>
    <row r="54" spans="1:21">
      <c r="A54" s="147" t="s">
        <v>278</v>
      </c>
      <c r="B54" s="2"/>
      <c r="C54" s="32"/>
      <c r="D54" s="50">
        <v>0</v>
      </c>
      <c r="E54" s="47">
        <v>0</v>
      </c>
      <c r="F54" s="149">
        <f>D54*E54</f>
        <v>0</v>
      </c>
      <c r="G54" s="50">
        <v>0</v>
      </c>
      <c r="H54" s="50">
        <v>0</v>
      </c>
      <c r="I54" s="47">
        <v>0</v>
      </c>
      <c r="J54" s="149">
        <f t="shared" si="38"/>
        <v>0</v>
      </c>
      <c r="K54" s="50">
        <v>0</v>
      </c>
      <c r="L54" s="192">
        <v>0</v>
      </c>
      <c r="M54" s="47">
        <v>0</v>
      </c>
      <c r="N54" s="149">
        <f t="shared" si="39"/>
        <v>0</v>
      </c>
      <c r="O54" s="50">
        <v>0</v>
      </c>
      <c r="P54" s="192">
        <v>0</v>
      </c>
      <c r="Q54" s="47">
        <v>0</v>
      </c>
      <c r="R54" s="149">
        <f t="shared" si="40"/>
        <v>0</v>
      </c>
      <c r="S54" s="50">
        <v>0</v>
      </c>
      <c r="T54" s="149">
        <f t="shared" si="37"/>
        <v>0</v>
      </c>
      <c r="U54" s="34">
        <f t="shared" si="37"/>
        <v>0</v>
      </c>
    </row>
    <row r="55" spans="1:21">
      <c r="A55" s="147" t="s">
        <v>279</v>
      </c>
      <c r="B55" s="2"/>
      <c r="C55" s="32"/>
      <c r="D55" s="50">
        <v>0</v>
      </c>
      <c r="E55" s="47">
        <v>0</v>
      </c>
      <c r="F55" s="149">
        <f>D55*E55</f>
        <v>0</v>
      </c>
      <c r="G55" s="50">
        <v>0</v>
      </c>
      <c r="H55" s="50">
        <v>0</v>
      </c>
      <c r="I55" s="47">
        <v>0</v>
      </c>
      <c r="J55" s="149">
        <f t="shared" si="38"/>
        <v>0</v>
      </c>
      <c r="K55" s="50">
        <v>0</v>
      </c>
      <c r="L55" s="192">
        <v>0</v>
      </c>
      <c r="M55" s="47">
        <v>0</v>
      </c>
      <c r="N55" s="149">
        <f t="shared" si="39"/>
        <v>0</v>
      </c>
      <c r="O55" s="50">
        <v>0</v>
      </c>
      <c r="P55" s="192">
        <v>0</v>
      </c>
      <c r="Q55" s="47">
        <v>0</v>
      </c>
      <c r="R55" s="149">
        <f t="shared" si="40"/>
        <v>0</v>
      </c>
      <c r="S55" s="50">
        <v>0</v>
      </c>
      <c r="T55" s="149">
        <f t="shared" si="37"/>
        <v>0</v>
      </c>
      <c r="U55" s="34">
        <f t="shared" si="37"/>
        <v>0</v>
      </c>
    </row>
    <row r="56" spans="1:21" ht="31.5">
      <c r="A56" s="152"/>
      <c r="B56" s="153"/>
      <c r="C56" s="38"/>
      <c r="D56" s="194"/>
      <c r="E56" s="39" t="s">
        <v>207</v>
      </c>
      <c r="F56" s="156">
        <f>SUM(F48:F55)</f>
        <v>0</v>
      </c>
      <c r="G56" s="156">
        <f>SUM(G48:G55)</f>
        <v>0</v>
      </c>
      <c r="H56" s="194"/>
      <c r="I56" s="40" t="s">
        <v>211</v>
      </c>
      <c r="J56" s="156">
        <f>SUM(J48:J55)</f>
        <v>28241.419000000002</v>
      </c>
      <c r="K56" s="156">
        <f>SUM(K48:K55)</f>
        <v>12357.71</v>
      </c>
      <c r="L56" s="156"/>
      <c r="M56" s="40" t="s">
        <v>215</v>
      </c>
      <c r="N56" s="156">
        <f>SUM(N48:N55)</f>
        <v>0</v>
      </c>
      <c r="O56" s="156">
        <f>SUM(O48:O55)</f>
        <v>0</v>
      </c>
      <c r="P56" s="156"/>
      <c r="Q56" s="39" t="s">
        <v>219</v>
      </c>
      <c r="R56" s="156">
        <f>SUM(R48:R55)</f>
        <v>0</v>
      </c>
      <c r="S56" s="156">
        <f>SUM(S48:S55)</f>
        <v>0</v>
      </c>
      <c r="T56" s="157">
        <f t="shared" si="37"/>
        <v>28241.419000000002</v>
      </c>
      <c r="U56" s="31">
        <f>G56+K56+O56+S56</f>
        <v>12357.71</v>
      </c>
    </row>
    <row r="57" spans="1:21">
      <c r="A57" s="182"/>
      <c r="B57" s="183"/>
      <c r="C57" s="48"/>
      <c r="D57" s="46"/>
      <c r="E57" s="342"/>
      <c r="F57" s="46"/>
      <c r="G57" s="46"/>
      <c r="H57" s="342"/>
      <c r="I57" s="46"/>
      <c r="J57" s="46"/>
      <c r="K57" s="342"/>
      <c r="L57" s="46"/>
      <c r="M57" s="46"/>
      <c r="N57" s="46"/>
      <c r="O57" s="46"/>
      <c r="P57" s="46"/>
      <c r="Q57" s="459" t="s">
        <v>281</v>
      </c>
      <c r="R57" s="459"/>
      <c r="S57" s="460"/>
      <c r="T57" s="146">
        <f>SUM(T48:T55)</f>
        <v>28241.419000000002</v>
      </c>
      <c r="U57" s="160">
        <f>SUM(U48:U55)</f>
        <v>12357.71</v>
      </c>
    </row>
    <row r="58" spans="1:21">
      <c r="A58" s="161"/>
      <c r="B58" s="161"/>
      <c r="C58" s="161"/>
      <c r="D58" s="162"/>
      <c r="E58" s="161"/>
      <c r="F58" s="162"/>
      <c r="G58" s="162"/>
      <c r="H58" s="163"/>
      <c r="I58" s="162"/>
      <c r="J58" s="162"/>
      <c r="K58" s="163"/>
      <c r="L58" s="162"/>
      <c r="M58" s="162"/>
      <c r="N58" s="161"/>
      <c r="O58" s="162"/>
      <c r="P58" s="162"/>
      <c r="Q58" s="164"/>
    </row>
    <row r="59" spans="1:21" ht="18">
      <c r="A59" s="165" t="s">
        <v>282</v>
      </c>
      <c r="B59" s="165"/>
      <c r="C59" s="165"/>
      <c r="D59" s="166"/>
      <c r="E59" s="165"/>
      <c r="F59" s="166"/>
      <c r="G59" s="167"/>
      <c r="H59" s="165"/>
      <c r="I59" s="166"/>
      <c r="J59" s="166"/>
      <c r="K59" s="165"/>
      <c r="L59" s="166"/>
      <c r="M59" s="166"/>
      <c r="N59" s="165"/>
      <c r="O59" s="166"/>
      <c r="P59" s="166"/>
      <c r="Q59" s="166"/>
      <c r="R59" s="141"/>
    </row>
    <row r="60" spans="1:21">
      <c r="A60" s="189" t="s">
        <v>283</v>
      </c>
      <c r="B60" s="189"/>
      <c r="C60" s="189"/>
      <c r="D60" s="195"/>
      <c r="E60" s="189"/>
      <c r="F60" s="195"/>
      <c r="G60" s="195"/>
      <c r="H60" s="189"/>
      <c r="I60" s="195"/>
      <c r="J60" s="195"/>
      <c r="K60" s="189"/>
      <c r="L60" s="195"/>
      <c r="M60" s="195"/>
      <c r="N60" s="189"/>
      <c r="O60" s="190"/>
      <c r="P60" s="196"/>
      <c r="Q60" s="454" t="s">
        <v>201</v>
      </c>
      <c r="R60" s="456" t="s">
        <v>202</v>
      </c>
    </row>
    <row r="61" spans="1:21" ht="31.5">
      <c r="A61" s="186" t="s">
        <v>236</v>
      </c>
      <c r="B61" s="186"/>
      <c r="C61" s="197" t="s">
        <v>178</v>
      </c>
      <c r="D61" s="188" t="s">
        <v>237</v>
      </c>
      <c r="E61" s="191" t="s">
        <v>238</v>
      </c>
      <c r="F61" s="190" t="s">
        <v>207</v>
      </c>
      <c r="G61" s="190" t="s">
        <v>208</v>
      </c>
      <c r="H61" s="198" t="s">
        <v>239</v>
      </c>
      <c r="I61" s="190" t="s">
        <v>211</v>
      </c>
      <c r="J61" s="190" t="s">
        <v>212</v>
      </c>
      <c r="K61" s="198" t="s">
        <v>284</v>
      </c>
      <c r="L61" s="190" t="s">
        <v>215</v>
      </c>
      <c r="M61" s="190" t="s">
        <v>216</v>
      </c>
      <c r="N61" s="191" t="s">
        <v>240</v>
      </c>
      <c r="O61" s="190" t="s">
        <v>219</v>
      </c>
      <c r="P61" s="190" t="s">
        <v>220</v>
      </c>
      <c r="Q61" s="455"/>
      <c r="R61" s="456"/>
    </row>
    <row r="62" spans="1:21" s="230" customFormat="1" ht="38.25" customHeight="1">
      <c r="A62" s="223" t="s">
        <v>221</v>
      </c>
      <c r="B62" s="223" t="s">
        <v>285</v>
      </c>
      <c r="C62" s="231" t="s">
        <v>286</v>
      </c>
      <c r="D62" s="239">
        <v>1250000</v>
      </c>
      <c r="E62" s="226">
        <v>1.4999999999999999E-2</v>
      </c>
      <c r="F62" s="227">
        <f t="shared" ref="F62:F67" si="41">D62*E62</f>
        <v>18750</v>
      </c>
      <c r="G62" s="228">
        <v>16000</v>
      </c>
      <c r="H62" s="226">
        <v>0.02</v>
      </c>
      <c r="I62" s="227">
        <f t="shared" ref="I62" si="42">D62*H62</f>
        <v>25000</v>
      </c>
      <c r="J62" s="228">
        <v>25000</v>
      </c>
      <c r="K62" s="226">
        <v>0.02</v>
      </c>
      <c r="L62" s="227">
        <f>D62*K62</f>
        <v>25000</v>
      </c>
      <c r="M62" s="228">
        <v>24000</v>
      </c>
      <c r="N62" s="226">
        <v>0.01</v>
      </c>
      <c r="O62" s="227">
        <f>D62*N62</f>
        <v>12500</v>
      </c>
      <c r="P62" s="228">
        <v>12000</v>
      </c>
      <c r="Q62" s="235">
        <f>SUM(D62*E62)+(D62*H62)+(D62*K62)+(D62*N62)</f>
        <v>81250</v>
      </c>
      <c r="R62" s="235">
        <f>G62+J62+M62+P62</f>
        <v>77000</v>
      </c>
    </row>
    <row r="63" spans="1:21" ht="30">
      <c r="A63" s="147" t="s">
        <v>320</v>
      </c>
      <c r="B63" s="147" t="s">
        <v>321</v>
      </c>
      <c r="C63" s="199" t="s">
        <v>322</v>
      </c>
      <c r="D63" s="49">
        <v>51999</v>
      </c>
      <c r="E63" s="44">
        <v>0.25</v>
      </c>
      <c r="F63" s="178">
        <f t="shared" si="41"/>
        <v>12999.75</v>
      </c>
      <c r="G63" s="179">
        <f>F63</f>
        <v>12999.75</v>
      </c>
      <c r="H63" s="44">
        <v>0.25</v>
      </c>
      <c r="I63" s="178">
        <f>D63*H63</f>
        <v>12999.75</v>
      </c>
      <c r="J63" s="179">
        <f>I63</f>
        <v>12999.75</v>
      </c>
      <c r="K63" s="44">
        <v>0</v>
      </c>
      <c r="L63" s="34">
        <v>0</v>
      </c>
      <c r="M63" s="179">
        <v>0</v>
      </c>
      <c r="N63" s="44">
        <v>0</v>
      </c>
      <c r="O63" s="34">
        <v>0</v>
      </c>
      <c r="P63" s="179">
        <v>0</v>
      </c>
      <c r="Q63" s="149">
        <f t="shared" ref="Q63:R67" si="43">F63+I63+L63+O63</f>
        <v>25999.5</v>
      </c>
      <c r="R63" s="34">
        <f t="shared" si="43"/>
        <v>25999.5</v>
      </c>
    </row>
    <row r="64" spans="1:21">
      <c r="A64" s="147" t="s">
        <v>323</v>
      </c>
      <c r="B64" s="2"/>
      <c r="C64" s="32"/>
      <c r="D64" s="50">
        <v>0</v>
      </c>
      <c r="E64" s="44">
        <v>0</v>
      </c>
      <c r="F64" s="34">
        <f t="shared" si="41"/>
        <v>0</v>
      </c>
      <c r="G64" s="50">
        <v>0</v>
      </c>
      <c r="H64" s="47">
        <v>0</v>
      </c>
      <c r="I64" s="34">
        <f t="shared" ref="I64:I67" si="44">D64*H64</f>
        <v>0</v>
      </c>
      <c r="J64" s="179">
        <v>0</v>
      </c>
      <c r="K64" s="47">
        <v>0</v>
      </c>
      <c r="L64" s="34">
        <f t="shared" ref="L64:L67" si="45">D64*K64</f>
        <v>0</v>
      </c>
      <c r="M64" s="179">
        <v>0</v>
      </c>
      <c r="N64" s="47">
        <v>0</v>
      </c>
      <c r="O64" s="34">
        <f t="shared" ref="O64:O67" si="46">D64*N64</f>
        <v>0</v>
      </c>
      <c r="P64" s="179">
        <v>0</v>
      </c>
      <c r="Q64" s="149">
        <f t="shared" si="43"/>
        <v>0</v>
      </c>
      <c r="R64" s="34">
        <f t="shared" si="43"/>
        <v>0</v>
      </c>
    </row>
    <row r="65" spans="1:18">
      <c r="A65" s="147" t="s">
        <v>287</v>
      </c>
      <c r="B65" s="2"/>
      <c r="C65" s="32"/>
      <c r="D65" s="50">
        <v>0</v>
      </c>
      <c r="E65" s="44">
        <v>0</v>
      </c>
      <c r="F65" s="34">
        <f t="shared" si="41"/>
        <v>0</v>
      </c>
      <c r="G65" s="50">
        <v>0</v>
      </c>
      <c r="H65" s="47">
        <v>0</v>
      </c>
      <c r="I65" s="34">
        <f t="shared" si="44"/>
        <v>0</v>
      </c>
      <c r="J65" s="179">
        <v>0</v>
      </c>
      <c r="K65" s="47">
        <v>0</v>
      </c>
      <c r="L65" s="34">
        <f t="shared" si="45"/>
        <v>0</v>
      </c>
      <c r="M65" s="179">
        <v>0</v>
      </c>
      <c r="N65" s="47">
        <v>0</v>
      </c>
      <c r="O65" s="34">
        <f t="shared" si="46"/>
        <v>0</v>
      </c>
      <c r="P65" s="179">
        <v>0</v>
      </c>
      <c r="Q65" s="149">
        <f t="shared" si="43"/>
        <v>0</v>
      </c>
      <c r="R65" s="34">
        <f t="shared" si="43"/>
        <v>0</v>
      </c>
    </row>
    <row r="66" spans="1:18">
      <c r="A66" s="147" t="s">
        <v>324</v>
      </c>
      <c r="B66" s="2"/>
      <c r="C66" s="32"/>
      <c r="D66" s="50">
        <v>0</v>
      </c>
      <c r="E66" s="44">
        <v>0</v>
      </c>
      <c r="F66" s="34">
        <f t="shared" si="41"/>
        <v>0</v>
      </c>
      <c r="G66" s="50">
        <v>0</v>
      </c>
      <c r="H66" s="47">
        <v>0</v>
      </c>
      <c r="I66" s="34">
        <f t="shared" si="44"/>
        <v>0</v>
      </c>
      <c r="J66" s="179">
        <v>0</v>
      </c>
      <c r="K66" s="47">
        <v>0</v>
      </c>
      <c r="L66" s="34">
        <f t="shared" si="45"/>
        <v>0</v>
      </c>
      <c r="M66" s="179">
        <v>0</v>
      </c>
      <c r="N66" s="47">
        <v>0</v>
      </c>
      <c r="O66" s="34">
        <f t="shared" si="46"/>
        <v>0</v>
      </c>
      <c r="P66" s="179">
        <v>0</v>
      </c>
      <c r="Q66" s="149">
        <f t="shared" si="43"/>
        <v>0</v>
      </c>
      <c r="R66" s="34">
        <f t="shared" si="43"/>
        <v>0</v>
      </c>
    </row>
    <row r="67" spans="1:18">
      <c r="A67" s="147" t="s">
        <v>325</v>
      </c>
      <c r="B67" s="2"/>
      <c r="C67" s="32"/>
      <c r="D67" s="50">
        <v>0</v>
      </c>
      <c r="E67" s="44">
        <v>0</v>
      </c>
      <c r="F67" s="34">
        <f t="shared" si="41"/>
        <v>0</v>
      </c>
      <c r="G67" s="50">
        <v>0</v>
      </c>
      <c r="H67" s="47">
        <v>0</v>
      </c>
      <c r="I67" s="34">
        <f t="shared" si="44"/>
        <v>0</v>
      </c>
      <c r="J67" s="179">
        <v>0</v>
      </c>
      <c r="K67" s="47">
        <v>0</v>
      </c>
      <c r="L67" s="34">
        <f t="shared" si="45"/>
        <v>0</v>
      </c>
      <c r="M67" s="179">
        <v>0</v>
      </c>
      <c r="N67" s="47">
        <v>0</v>
      </c>
      <c r="O67" s="34">
        <f t="shared" si="46"/>
        <v>0</v>
      </c>
      <c r="P67" s="179">
        <v>0</v>
      </c>
      <c r="Q67" s="149">
        <f t="shared" si="43"/>
        <v>0</v>
      </c>
      <c r="R67" s="34">
        <f t="shared" si="43"/>
        <v>0</v>
      </c>
    </row>
    <row r="68" spans="1:18" ht="31.5">
      <c r="A68" s="36"/>
      <c r="B68" s="37"/>
      <c r="C68" s="38"/>
      <c r="D68" s="194"/>
      <c r="E68" s="39" t="s">
        <v>207</v>
      </c>
      <c r="F68" s="156">
        <f>SUM(F63:F67)</f>
        <v>12999.75</v>
      </c>
      <c r="G68" s="156"/>
      <c r="H68" s="40" t="s">
        <v>211</v>
      </c>
      <c r="I68" s="156">
        <f>SUM(I63:I67)</f>
        <v>12999.75</v>
      </c>
      <c r="J68" s="156">
        <f>SUM(J63:J67)</f>
        <v>12999.75</v>
      </c>
      <c r="K68" s="40" t="s">
        <v>215</v>
      </c>
      <c r="L68" s="156">
        <f>SUM(L63:L67)</f>
        <v>0</v>
      </c>
      <c r="M68" s="156">
        <f>SUM(M63:M67)</f>
        <v>0</v>
      </c>
      <c r="N68" s="39" t="s">
        <v>219</v>
      </c>
      <c r="O68" s="156">
        <f>SUM(O63:O67)</f>
        <v>0</v>
      </c>
      <c r="P68" s="156">
        <f>SUM(P63:P67)</f>
        <v>0</v>
      </c>
      <c r="Q68" s="157">
        <f t="shared" ref="Q68:R68" si="47">F68+I68+L68+O68</f>
        <v>25999.5</v>
      </c>
      <c r="R68" s="31">
        <f t="shared" si="47"/>
        <v>12999.75</v>
      </c>
    </row>
    <row r="69" spans="1:18">
      <c r="A69" s="158"/>
      <c r="B69" s="343"/>
      <c r="C69" s="343"/>
      <c r="D69" s="159"/>
      <c r="E69" s="343"/>
      <c r="F69" s="159"/>
      <c r="G69" s="159"/>
      <c r="H69" s="343"/>
      <c r="I69" s="159"/>
      <c r="J69" s="159"/>
      <c r="K69" s="343"/>
      <c r="L69" s="159"/>
      <c r="M69" s="159"/>
      <c r="N69" s="344" t="s">
        <v>296</v>
      </c>
      <c r="O69" s="185"/>
      <c r="P69" s="185"/>
      <c r="Q69" s="31">
        <f>SUM(Q63:Q67)</f>
        <v>25999.5</v>
      </c>
      <c r="R69" s="160">
        <f>SUM(R63:R67)</f>
        <v>25999.5</v>
      </c>
    </row>
    <row r="70" spans="1:18">
      <c r="A70" s="41"/>
      <c r="B70" s="41"/>
      <c r="C70" s="41"/>
      <c r="D70" s="42"/>
      <c r="E70" s="41"/>
      <c r="F70" s="42"/>
      <c r="G70" s="42"/>
      <c r="H70" s="43"/>
      <c r="I70" s="42"/>
      <c r="J70" s="42"/>
      <c r="K70" s="43"/>
      <c r="L70" s="42"/>
      <c r="M70" s="42"/>
      <c r="N70" s="41"/>
      <c r="O70" s="42"/>
      <c r="P70" s="42"/>
      <c r="Q70" s="27"/>
      <c r="R70" s="27"/>
    </row>
    <row r="71" spans="1:18" ht="18">
      <c r="A71" s="52" t="s">
        <v>297</v>
      </c>
      <c r="B71" s="53"/>
      <c r="C71" s="53"/>
      <c r="D71" s="54"/>
      <c r="E71" s="53"/>
      <c r="F71" s="54"/>
      <c r="G71" s="55"/>
      <c r="H71" s="53"/>
      <c r="I71" s="54"/>
      <c r="J71" s="54"/>
      <c r="K71" s="53"/>
      <c r="L71" s="54"/>
      <c r="M71" s="54"/>
      <c r="N71" s="53"/>
      <c r="O71" s="54"/>
      <c r="P71" s="54"/>
      <c r="Q71" s="56"/>
      <c r="R71" s="30"/>
    </row>
    <row r="72" spans="1:18" ht="31.5">
      <c r="A72" s="57"/>
      <c r="B72" s="58"/>
      <c r="C72" s="58"/>
      <c r="D72" s="59"/>
      <c r="E72" s="58"/>
      <c r="F72" s="60" t="s">
        <v>207</v>
      </c>
      <c r="G72" s="61" t="s">
        <v>208</v>
      </c>
      <c r="H72" s="62"/>
      <c r="I72" s="60" t="s">
        <v>211</v>
      </c>
      <c r="J72" s="61" t="s">
        <v>212</v>
      </c>
      <c r="K72" s="62"/>
      <c r="L72" s="60" t="s">
        <v>215</v>
      </c>
      <c r="M72" s="61" t="s">
        <v>216</v>
      </c>
      <c r="N72" s="62"/>
      <c r="O72" s="60" t="s">
        <v>219</v>
      </c>
      <c r="P72" s="61" t="s">
        <v>220</v>
      </c>
      <c r="Q72" s="63" t="s">
        <v>298</v>
      </c>
      <c r="R72" s="64" t="s">
        <v>202</v>
      </c>
    </row>
    <row r="73" spans="1:18" s="200" customFormat="1" ht="18">
      <c r="A73" s="65"/>
      <c r="B73" s="65"/>
      <c r="C73" s="65"/>
      <c r="D73" s="65"/>
      <c r="E73" s="66"/>
      <c r="F73" s="67">
        <f>F68+F56+F41+F25</f>
        <v>963677.6</v>
      </c>
      <c r="G73" s="61">
        <f>G68+G56+G41+G25</f>
        <v>134931</v>
      </c>
      <c r="H73" s="60"/>
      <c r="I73" s="61">
        <f>I68+J56+I41+J25</f>
        <v>720553.57900000003</v>
      </c>
      <c r="J73" s="61">
        <f>J68+K56+J41+K25</f>
        <v>564207.74</v>
      </c>
      <c r="K73" s="60"/>
      <c r="L73" s="61">
        <f>L68+N56+L41+N25</f>
        <v>449155.25</v>
      </c>
      <c r="M73" s="61">
        <f>M68+O56+M41+O25</f>
        <v>145000</v>
      </c>
      <c r="N73" s="60"/>
      <c r="O73" s="61">
        <f>O68+R56+O41+R25</f>
        <v>326925.5</v>
      </c>
      <c r="P73" s="61">
        <f>P68+S56+P41+S25</f>
        <v>180000</v>
      </c>
      <c r="Q73" s="61">
        <f>F73+I73+L73+O73</f>
        <v>2460311.929</v>
      </c>
      <c r="R73" s="68">
        <f>G73+J73+M73+P73</f>
        <v>1024138.74</v>
      </c>
    </row>
    <row r="74" spans="1:18">
      <c r="A74" s="207"/>
      <c r="B74" s="208"/>
      <c r="C74" s="208"/>
      <c r="D74" s="209"/>
      <c r="E74" s="208"/>
      <c r="F74" s="209"/>
      <c r="G74" s="210"/>
      <c r="H74" s="211"/>
      <c r="I74" s="210"/>
      <c r="J74" s="210"/>
      <c r="K74" s="211"/>
      <c r="L74" s="210"/>
      <c r="M74" s="210"/>
      <c r="N74" s="212" t="s">
        <v>299</v>
      </c>
      <c r="O74" s="213"/>
      <c r="P74" s="213"/>
      <c r="Q74" s="105">
        <f>SUM(T26+Q42)</f>
        <v>2406071.0100000002</v>
      </c>
      <c r="R74" s="105">
        <f>U26+R42</f>
        <v>998781.28</v>
      </c>
    </row>
    <row r="75" spans="1:18">
      <c r="A75" s="214"/>
      <c r="B75" s="215"/>
      <c r="C75" s="215"/>
      <c r="D75" s="216"/>
      <c r="E75" s="215"/>
      <c r="F75" s="216"/>
      <c r="G75" s="216"/>
      <c r="H75" s="215"/>
      <c r="I75" s="216"/>
      <c r="J75" s="216"/>
      <c r="K75" s="215"/>
      <c r="L75" s="216"/>
      <c r="M75" s="216"/>
      <c r="N75" s="217" t="s">
        <v>300</v>
      </c>
      <c r="O75" s="218"/>
      <c r="P75" s="218"/>
      <c r="Q75" s="341">
        <f>SUM(T57+Q69)</f>
        <v>54240.919000000002</v>
      </c>
      <c r="R75" s="341">
        <f>U57+R69</f>
        <v>38357.21</v>
      </c>
    </row>
    <row r="76" spans="1:18">
      <c r="A76" s="219"/>
      <c r="B76" s="38"/>
      <c r="C76" s="38"/>
      <c r="D76" s="220"/>
      <c r="E76" s="38"/>
      <c r="F76" s="220"/>
      <c r="G76" s="220"/>
      <c r="H76" s="38"/>
      <c r="I76" s="220"/>
      <c r="J76" s="220"/>
      <c r="K76" s="462" t="s">
        <v>326</v>
      </c>
      <c r="L76" s="462"/>
      <c r="M76" s="462"/>
      <c r="N76" s="463"/>
      <c r="O76" s="221"/>
      <c r="P76" s="221"/>
      <c r="Q76" s="69">
        <f>SUM(Q74:Q75)</f>
        <v>2460311.9290000005</v>
      </c>
      <c r="R76" s="31">
        <f>R74+R75</f>
        <v>1037138.49</v>
      </c>
    </row>
  </sheetData>
  <mergeCells count="11">
    <mergeCell ref="K76:N76"/>
    <mergeCell ref="T7:T8"/>
    <mergeCell ref="U7:U8"/>
    <mergeCell ref="L26:S26"/>
    <mergeCell ref="Q29:Q30"/>
    <mergeCell ref="R29:R30"/>
    <mergeCell ref="T45:T46"/>
    <mergeCell ref="U45:U46"/>
    <mergeCell ref="Q57:S57"/>
    <mergeCell ref="Q60:Q61"/>
    <mergeCell ref="R60:R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M D A A B Q S w M E F A A C A A g A N W Q 5 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1 Z D l 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W Q 5 W C i K R 7 g O A A A A E Q A A A B M A H A B G b 3 J t d W x h c y 9 T Z W N 0 a W 9 u M S 5 t I K I Y A C i g F A A A A A A A A A A A A A A A A A A A A A A A A A A A A C t O T S 7 J z M 9 T C I b Q h t Y A U E s B A i 0 A F A A C A A g A N W Q 5 W J 2 I Z o + j A A A A 9 g A A A B I A A A A A A A A A A A A A A A A A A A A A A E N v b m Z p Z y 9 Q Y W N r Y W d l L n h t b F B L A Q I t A B Q A A g A I A D V k O V g P y u m r p A A A A O k A A A A T A A A A A A A A A A A A A A A A A O 8 A A A B b Q 2 9 u d G V u d F 9 U e X B l c 1 0 u e G 1 s U E s B A i 0 A F A A C A A g A N W Q 5 W 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v r w 6 f / x c p E r X C V E Q p E f M E A A A A A A g A A A A A A A 2 Y A A M A A A A A Q A A A A n 9 e H f B S 5 m b G 0 y S c e 2 z x k U A A A A A A E g A A A o A A A A B A A A A D N + G 7 r M Q d o H 0 7 T F I + v / k S l U A A A A K Y / 7 O 3 P k F 8 v S L r T i A o 2 v 0 8 A e p 9 j 9 U w V I O g L i c I 5 l O C m D 7 e Z q 8 1 V s s V W 6 o B h 8 s T B 0 a L k B B 4 m b p f Z h n t A g 7 k n B y / 0 U G e I l U 4 z 5 j W d i I X D y O 1 M F A A A A E X t k W Y z T e O e c c y G b E 3 f J P x V Y S O T < / 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05e470-cca5-4cca-95ae-76b1f64fdf71">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FE3173FE08DC48ADB4C034FD4ED164" ma:contentTypeVersion="10" ma:contentTypeDescription="Create a new document." ma:contentTypeScope="" ma:versionID="6be0950bea8a283f3945cbf6774bb035">
  <xsd:schema xmlns:xsd="http://www.w3.org/2001/XMLSchema" xmlns:xs="http://www.w3.org/2001/XMLSchema" xmlns:p="http://schemas.microsoft.com/office/2006/metadata/properties" xmlns:ns2="b105e470-cca5-4cca-95ae-76b1f64fdf71" xmlns:ns3="671780c6-1171-4b8f-982f-94f005cc1911" targetNamespace="http://schemas.microsoft.com/office/2006/metadata/properties" ma:root="true" ma:fieldsID="6c4cf418da070c9dfb4456fdc9519262" ns2:_="" ns3:_="">
    <xsd:import namespace="b105e470-cca5-4cca-95ae-76b1f64fdf71"/>
    <xsd:import namespace="671780c6-1171-4b8f-982f-94f005cc19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05e470-cca5-4cca-95ae-76b1f64fdf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9caf54b-41be-41a7-88ba-00df7bf2f1f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780c6-1171-4b8f-982f-94f005cc191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0CAA57-E353-45F6-8D2F-8F8D92F2E48A}"/>
</file>

<file path=customXml/itemProps2.xml><?xml version="1.0" encoding="utf-8"?>
<ds:datastoreItem xmlns:ds="http://schemas.openxmlformats.org/officeDocument/2006/customXml" ds:itemID="{E1457795-A27F-4BF8-A67A-669E4566D0A0}"/>
</file>

<file path=customXml/itemProps3.xml><?xml version="1.0" encoding="utf-8"?>
<ds:datastoreItem xmlns:ds="http://schemas.openxmlformats.org/officeDocument/2006/customXml" ds:itemID="{D88DFBC7-57E9-4790-8AFA-43115DD5B92A}"/>
</file>

<file path=customXml/itemProps4.xml><?xml version="1.0" encoding="utf-8"?>
<ds:datastoreItem xmlns:ds="http://schemas.openxmlformats.org/officeDocument/2006/customXml" ds:itemID="{9FA01870-65FF-487A-B2AA-4E1AC9B462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Vang, Christopher</dc:creator>
  <cp:keywords/>
  <dc:description/>
  <cp:lastModifiedBy/>
  <cp:revision/>
  <dcterms:created xsi:type="dcterms:W3CDTF">2023-09-22T21:39:04Z</dcterms:created>
  <dcterms:modified xsi:type="dcterms:W3CDTF">2024-02-08T17:20:12Z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0x01010007FE3173FE08DC48ADB4C034FD4ED164</vt:lpwstr>
  </property>
  <property fmtid="{D5CDD505-2E9C-101B-9397-08002B2CF9AE}" pid="3" name="MediaServiceImageTags">
    <vt:lpwstr/>
  </property>
</Properties>
</file>